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8.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9.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26aso-sv21\国立阿蘇青少年交流の家\事業推進係\業務一覧\か　各種様式\R6利用の手引き（提出様式データ）\02.様式\"/>
    </mc:Choice>
  </mc:AlternateContent>
  <xr:revisionPtr revIDLastSave="0" documentId="13_ncr:1_{B95ECEFB-AF1B-4E72-8D5B-9C6B7CD62E04}" xr6:coauthVersionLast="36" xr6:coauthVersionMax="36" xr10:uidLastSave="{00000000-0000-0000-0000-000000000000}"/>
  <bookViews>
    <workbookView xWindow="0" yWindow="0" windowWidth="21570" windowHeight="7140" activeTab="5" xr2:uid="{00000000-000D-0000-FFFF-FFFF00000000}"/>
  </bookViews>
  <sheets>
    <sheet name="説明シート" sheetId="13" r:id="rId1"/>
    <sheet name="00.変更届" sheetId="19" r:id="rId2"/>
    <sheet name="00.記入例" sheetId="21" r:id="rId3"/>
    <sheet name="01.活動日程表 " sheetId="10" r:id="rId4"/>
    <sheet name="01.記入例" sheetId="22" r:id="rId5"/>
    <sheet name="02.食事教材注文票" sheetId="14" r:id="rId6"/>
    <sheet name="02.記入例 " sheetId="23" r:id="rId7"/>
    <sheet name="04.利用者一覧" sheetId="16" r:id="rId8"/>
    <sheet name="05.登山計画書" sheetId="17" r:id="rId9"/>
    <sheet name="06.記入例" sheetId="18" r:id="rId10"/>
    <sheet name="list" sheetId="6" state="hidden" r:id="rId11"/>
  </sheets>
  <definedNames>
    <definedName name="_xlnm.Print_Area" localSheetId="2">'00.記入例'!$C$2:$S$61</definedName>
    <definedName name="_xlnm.Print_Area" localSheetId="1">'00.変更届'!$B$1:$R$62</definedName>
    <definedName name="_xlnm.Print_Area" localSheetId="3">'01.活動日程表 '!$B$1:$CN$51</definedName>
    <definedName name="_xlnm.Print_Area" localSheetId="4">'01.記入例'!$B$1:$CN$51</definedName>
    <definedName name="_xlnm.Print_Area" localSheetId="6">'02.記入例 '!$A$1:$AN$53</definedName>
    <definedName name="_xlnm.Print_Area" localSheetId="5">'02.食事教材注文票'!$A$1:$AN$53</definedName>
    <definedName name="_xlnm.Print_Area" localSheetId="7">'04.利用者一覧'!$A$1:$AL$38</definedName>
    <definedName name="_xlnm.Print_Area" localSheetId="8">'05.登山計画書'!$A$1:$U$45</definedName>
    <definedName name="_xlnm.Print_Area" localSheetId="9">'06.記入例'!$A$1:$U$45</definedName>
    <definedName name="_xlnm.Print_Area" localSheetId="0">説明シート!$B$2:$AB$39</definedName>
    <definedName name="月">list!$A$2:$A$13</definedName>
    <definedName name="都道府県">list!$E$2:$E$48</definedName>
    <definedName name="日">list!$B$2:$B$32</definedName>
  </definedNames>
  <calcPr calcId="191029"/>
</workbook>
</file>

<file path=xl/calcChain.xml><?xml version="1.0" encoding="utf-8"?>
<calcChain xmlns="http://schemas.openxmlformats.org/spreadsheetml/2006/main">
  <c r="S17" i="18" l="1"/>
  <c r="AB7" i="14" l="1"/>
  <c r="N9" i="19"/>
  <c r="L9" i="19"/>
  <c r="I9" i="19"/>
  <c r="G9" i="19"/>
  <c r="E9" i="19"/>
  <c r="D8" i="19"/>
  <c r="N8" i="19"/>
  <c r="D5" i="17" l="1"/>
  <c r="Z6" i="16"/>
  <c r="AJ5" i="16"/>
  <c r="AG5" i="16"/>
  <c r="AC5" i="16"/>
  <c r="Z5" i="16"/>
  <c r="K33" i="19"/>
  <c r="E10" i="14"/>
  <c r="Z11" i="14"/>
  <c r="W11" i="14"/>
  <c r="O11" i="14"/>
  <c r="L11" i="14"/>
  <c r="H11" i="14"/>
  <c r="R10" i="14"/>
  <c r="AE10" i="14"/>
  <c r="E9" i="14"/>
  <c r="AB8" i="14"/>
  <c r="E7" i="14"/>
  <c r="AB22" i="23" l="1"/>
  <c r="P22" i="23"/>
  <c r="D22" i="23"/>
  <c r="AB21" i="23"/>
  <c r="P21" i="23"/>
  <c r="D21" i="23"/>
  <c r="AB20" i="23"/>
  <c r="P20" i="23"/>
  <c r="D20" i="23"/>
  <c r="AB19" i="23"/>
  <c r="P19" i="23"/>
  <c r="D19" i="23"/>
  <c r="AB18" i="23"/>
  <c r="AG15" i="22"/>
  <c r="U15" i="22"/>
  <c r="C45" i="22"/>
  <c r="C43" i="22"/>
  <c r="C47" i="22" s="1"/>
  <c r="C29" i="22"/>
  <c r="C93" i="22" s="1"/>
  <c r="C27" i="22"/>
  <c r="C150" i="22" s="1"/>
  <c r="AN15" i="22"/>
  <c r="AN14" i="22"/>
  <c r="BQ13" i="22"/>
  <c r="AN13" i="22"/>
  <c r="BQ12" i="22"/>
  <c r="BQ11" i="22"/>
  <c r="CI9" i="22"/>
  <c r="E7" i="22"/>
  <c r="E6" i="22"/>
  <c r="E5" i="22"/>
  <c r="E4" i="22"/>
  <c r="C75" i="22" l="1"/>
  <c r="C59" i="22"/>
  <c r="C118" i="22"/>
  <c r="C132" i="22"/>
  <c r="C134" i="22"/>
  <c r="C140" i="22"/>
  <c r="C77" i="22"/>
  <c r="C79" i="22" s="1"/>
  <c r="C116" i="22"/>
  <c r="C120" i="22" s="1"/>
  <c r="C31" i="22"/>
  <c r="C61" i="22"/>
  <c r="C63" i="22" s="1"/>
  <c r="C83" i="22"/>
  <c r="C142" i="22"/>
  <c r="C144" i="22" s="1"/>
  <c r="C35" i="22"/>
  <c r="C85" i="22"/>
  <c r="C124" i="22"/>
  <c r="C37" i="22"/>
  <c r="C67" i="22"/>
  <c r="C126" i="22"/>
  <c r="C148" i="22"/>
  <c r="C152" i="22" s="1"/>
  <c r="C69" i="22"/>
  <c r="C91" i="22"/>
  <c r="C95" i="22" s="1"/>
  <c r="L35" i="21"/>
  <c r="H35" i="21"/>
  <c r="D35" i="21"/>
  <c r="L34" i="21"/>
  <c r="H34" i="21"/>
  <c r="D34" i="21"/>
  <c r="L33" i="21"/>
  <c r="D33" i="21"/>
  <c r="I51" i="21"/>
  <c r="I50" i="21"/>
  <c r="I49" i="21"/>
  <c r="L37" i="21"/>
  <c r="H37" i="21"/>
  <c r="D37" i="21"/>
  <c r="L36" i="21"/>
  <c r="H36" i="21"/>
  <c r="D36" i="21"/>
  <c r="M19" i="21"/>
  <c r="L19" i="21"/>
  <c r="K19" i="21"/>
  <c r="J19" i="21"/>
  <c r="I19" i="21"/>
  <c r="H19" i="21"/>
  <c r="G19" i="21"/>
  <c r="F19" i="21"/>
  <c r="E19" i="21"/>
  <c r="U15" i="10"/>
  <c r="R11" i="14" s="1"/>
  <c r="H51" i="19"/>
  <c r="H50" i="19"/>
  <c r="H49" i="19"/>
  <c r="H48" i="19"/>
  <c r="K37" i="19"/>
  <c r="G37" i="19"/>
  <c r="C37" i="19"/>
  <c r="K36" i="19"/>
  <c r="G36" i="19"/>
  <c r="C36" i="19"/>
  <c r="K35" i="19"/>
  <c r="G35" i="19"/>
  <c r="C35" i="19"/>
  <c r="K34" i="19"/>
  <c r="G34" i="19"/>
  <c r="C34" i="19"/>
  <c r="G33" i="19"/>
  <c r="C33" i="19"/>
  <c r="L19" i="19"/>
  <c r="K19" i="19"/>
  <c r="J19" i="19"/>
  <c r="I19" i="19"/>
  <c r="H19" i="19"/>
  <c r="G19" i="19"/>
  <c r="F19" i="19"/>
  <c r="E19" i="19"/>
  <c r="D19" i="19"/>
  <c r="S17" i="17"/>
  <c r="AB22" i="14"/>
  <c r="P22" i="14"/>
  <c r="D22" i="14"/>
  <c r="AB21" i="14"/>
  <c r="P21" i="14"/>
  <c r="D21" i="14"/>
  <c r="AB20" i="14"/>
  <c r="P20" i="14"/>
  <c r="D20" i="14"/>
  <c r="AB19" i="14"/>
  <c r="P19" i="14"/>
  <c r="D19" i="14"/>
  <c r="AB18" i="14"/>
  <c r="P18" i="14"/>
  <c r="D18" i="14"/>
  <c r="AN14" i="10"/>
  <c r="AN15" i="10"/>
  <c r="AN13" i="10"/>
  <c r="BQ13" i="10"/>
  <c r="BQ12" i="10"/>
  <c r="BQ11" i="10"/>
  <c r="E5" i="10"/>
  <c r="E6" i="10"/>
  <c r="E7" i="10"/>
  <c r="E4" i="10"/>
  <c r="CI9" i="10"/>
  <c r="C29" i="10"/>
  <c r="C61" i="10" s="1"/>
  <c r="C27" i="10"/>
  <c r="C148" i="10" s="1"/>
  <c r="AG15" i="10"/>
  <c r="AC11" i="14" s="1"/>
  <c r="C75" i="10"/>
  <c r="C87" i="22" l="1"/>
  <c r="C126" i="10"/>
  <c r="C132" i="10"/>
  <c r="C67" i="10"/>
  <c r="C134" i="10"/>
  <c r="C116" i="10"/>
  <c r="C59" i="10"/>
  <c r="C43" i="10"/>
  <c r="C83" i="10"/>
  <c r="C118" i="10"/>
  <c r="C124" i="10"/>
  <c r="C91" i="10"/>
  <c r="C37" i="10"/>
  <c r="C142" i="10"/>
  <c r="C77" i="10"/>
  <c r="C79" i="10" s="1"/>
  <c r="C69" i="10"/>
  <c r="C71" i="10" s="1"/>
  <c r="C85" i="10"/>
  <c r="C87" i="10" s="1"/>
  <c r="C150" i="10"/>
  <c r="C152" i="10" s="1"/>
  <c r="C128" i="10"/>
  <c r="C45" i="10"/>
  <c r="C93" i="10"/>
  <c r="C95" i="10" s="1"/>
  <c r="C140" i="10"/>
  <c r="C144" i="10" s="1"/>
  <c r="C31" i="10"/>
  <c r="C63" i="10"/>
  <c r="C35" i="10"/>
  <c r="C136" i="22"/>
  <c r="C71" i="22"/>
  <c r="C128" i="22"/>
  <c r="C39" i="22"/>
  <c r="C47" i="10" l="1"/>
  <c r="C136" i="10"/>
  <c r="C120" i="10"/>
  <c r="C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国立青少年教育振興機構</author>
  </authors>
  <commentList>
    <comment ref="E12" authorId="0" shapeId="0" xr:uid="{00000000-0006-0000-0300-000001000000}">
      <text>
        <r>
          <rPr>
            <sz val="9"/>
            <color indexed="81"/>
            <rFont val="ＭＳ Ｐゴシック"/>
            <family val="3"/>
            <charset val="128"/>
          </rPr>
          <t>郵便番号の上３桁を入力します。</t>
        </r>
      </text>
    </comment>
    <comment ref="I12" authorId="0" shapeId="0" xr:uid="{00000000-0006-0000-0300-000002000000}">
      <text>
        <r>
          <rPr>
            <sz val="9"/>
            <color indexed="81"/>
            <rFont val="ＭＳ Ｐゴシック"/>
            <family val="3"/>
            <charset val="128"/>
          </rPr>
          <t>郵便番号の下４桁を入力します。</t>
        </r>
      </text>
    </comment>
    <comment ref="M12" authorId="1" shapeId="0" xr:uid="{00000000-0006-0000-0300-000003000000}">
      <text>
        <r>
          <rPr>
            <sz val="9"/>
            <color indexed="81"/>
            <rFont val="ＭＳ Ｐゴシック"/>
            <family val="3"/>
            <charset val="128"/>
          </rPr>
          <t>住所のうち都道府県名を選択します。</t>
        </r>
      </text>
    </comment>
    <comment ref="C13" authorId="1" shapeId="0" xr:uid="{00000000-0006-0000-0300-000004000000}">
      <text>
        <r>
          <rPr>
            <sz val="9"/>
            <color indexed="81"/>
            <rFont val="ＭＳ Ｐゴシック"/>
            <family val="3"/>
            <charset val="128"/>
          </rPr>
          <t>住所の続きを入力します。</t>
        </r>
      </text>
    </comment>
    <comment ref="I15" authorId="1" shapeId="0" xr:uid="{00000000-0006-0000-0300-000005000000}">
      <text>
        <r>
          <rPr>
            <sz val="9"/>
            <color indexed="81"/>
            <rFont val="ＭＳ Ｐゴシック"/>
            <family val="3"/>
            <charset val="128"/>
          </rPr>
          <t>年を入力します。
令和元年は「１」を入力します。</t>
        </r>
      </text>
    </comment>
    <comment ref="M15" authorId="1" shapeId="0" xr:uid="{00000000-0006-0000-0300-000006000000}">
      <text>
        <r>
          <rPr>
            <sz val="9"/>
            <color indexed="81"/>
            <rFont val="ＭＳ Ｐゴシック"/>
            <family val="3"/>
            <charset val="128"/>
          </rPr>
          <t>月を選択または入力します。</t>
        </r>
      </text>
    </comment>
    <comment ref="Q15" authorId="1" shapeId="0" xr:uid="{00000000-0006-0000-0300-000007000000}">
      <text>
        <r>
          <rPr>
            <sz val="9"/>
            <color indexed="81"/>
            <rFont val="ＭＳ Ｐゴシック"/>
            <family val="3"/>
            <charset val="128"/>
          </rPr>
          <t>入所日を選択または入力します。</t>
        </r>
      </text>
    </comment>
    <comment ref="U15" authorId="0" shapeId="0" xr:uid="{00000000-0006-0000-0300-000008000000}">
      <text>
        <r>
          <rPr>
            <sz val="9"/>
            <color indexed="81"/>
            <rFont val="ＭＳ Ｐゴシック"/>
            <family val="3"/>
            <charset val="128"/>
          </rPr>
          <t>利用の日付を入力したら、自動的に曜日が表示されます。</t>
        </r>
      </text>
    </comment>
    <comment ref="Y15" authorId="1" shapeId="0" xr:uid="{00000000-0006-0000-0300-000009000000}">
      <text>
        <r>
          <rPr>
            <sz val="9"/>
            <color indexed="81"/>
            <rFont val="ＭＳ Ｐゴシック"/>
            <family val="3"/>
            <charset val="128"/>
          </rPr>
          <t>月を選択または入力します。</t>
        </r>
      </text>
    </comment>
    <comment ref="AC15" authorId="1" shapeId="0" xr:uid="{00000000-0006-0000-0300-00000A000000}">
      <text>
        <r>
          <rPr>
            <sz val="9"/>
            <color indexed="81"/>
            <rFont val="ＭＳ Ｐゴシック"/>
            <family val="3"/>
            <charset val="128"/>
          </rPr>
          <t>退所日を選択または入力します。</t>
        </r>
      </text>
    </comment>
    <comment ref="AG15" authorId="0" shapeId="0" xr:uid="{00000000-0006-0000-0300-00000B000000}">
      <text>
        <r>
          <rPr>
            <sz val="9"/>
            <color indexed="81"/>
            <rFont val="ＭＳ Ｐゴシック"/>
            <family val="3"/>
            <charset val="128"/>
          </rPr>
          <t>利用の日付を入力したら、自動的に曜日が表示されます。</t>
        </r>
      </text>
    </comment>
    <comment ref="C27" authorId="1" shapeId="0" xr:uid="{00000000-0006-0000-0300-00000C000000}">
      <text>
        <r>
          <rPr>
            <sz val="9"/>
            <color indexed="81"/>
            <rFont val="ＭＳ Ｐゴシック"/>
            <family val="3"/>
            <charset val="128"/>
          </rPr>
          <t>月を選択または入力されます。</t>
        </r>
      </text>
    </comment>
    <comment ref="C29" authorId="1" shapeId="0" xr:uid="{00000000-0006-0000-0300-00000D000000}">
      <text>
        <r>
          <rPr>
            <sz val="9"/>
            <color indexed="81"/>
            <rFont val="ＭＳ Ｐゴシック"/>
            <family val="3"/>
            <charset val="128"/>
          </rPr>
          <t>利用日を選択または入力されます。</t>
        </r>
      </text>
    </comment>
    <comment ref="C31" authorId="0" shapeId="0" xr:uid="{00000000-0006-0000-0300-00000E000000}">
      <text>
        <r>
          <rPr>
            <sz val="9"/>
            <color indexed="81"/>
            <rFont val="ＭＳ Ｐゴシック"/>
            <family val="3"/>
            <charset val="128"/>
          </rPr>
          <t>利用の日付を入力したら、自動的に曜日が表示されます。</t>
        </r>
      </text>
    </comment>
    <comment ref="C35" authorId="1" shapeId="0" xr:uid="{00000000-0006-0000-0300-00000F000000}">
      <text>
        <r>
          <rPr>
            <sz val="9"/>
            <color indexed="81"/>
            <rFont val="ＭＳ Ｐゴシック"/>
            <family val="3"/>
            <charset val="128"/>
          </rPr>
          <t>月を選択または入力します。</t>
        </r>
      </text>
    </comment>
    <comment ref="C37" authorId="1" shapeId="0" xr:uid="{00000000-0006-0000-0300-000010000000}">
      <text>
        <r>
          <rPr>
            <sz val="9"/>
            <color indexed="81"/>
            <rFont val="ＭＳ Ｐゴシック"/>
            <family val="3"/>
            <charset val="128"/>
          </rPr>
          <t>利用日を選択または入力します。</t>
        </r>
      </text>
    </comment>
    <comment ref="C39" authorId="0" shapeId="0" xr:uid="{00000000-0006-0000-0300-000011000000}">
      <text>
        <r>
          <rPr>
            <sz val="9"/>
            <color indexed="81"/>
            <rFont val="ＭＳ Ｐゴシック"/>
            <family val="3"/>
            <charset val="128"/>
          </rPr>
          <t>利用の日付を入力したら、自動的に曜日が表示されます。</t>
        </r>
      </text>
    </comment>
    <comment ref="C43" authorId="1" shapeId="0" xr:uid="{00000000-0006-0000-0300-000012000000}">
      <text>
        <r>
          <rPr>
            <sz val="9"/>
            <color indexed="81"/>
            <rFont val="ＭＳ Ｐゴシック"/>
            <family val="3"/>
            <charset val="128"/>
          </rPr>
          <t>月を選択または入力します。</t>
        </r>
      </text>
    </comment>
    <comment ref="C45" authorId="1" shapeId="0" xr:uid="{00000000-0006-0000-0300-000013000000}">
      <text>
        <r>
          <rPr>
            <sz val="9"/>
            <color indexed="81"/>
            <rFont val="ＭＳ Ｐゴシック"/>
            <family val="3"/>
            <charset val="128"/>
          </rPr>
          <t>利用日を選択または入力します。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国立青少年教育振興機構</author>
  </authors>
  <commentList>
    <comment ref="E12" authorId="0" shapeId="0" xr:uid="{A3B71C54-4CEE-4185-82E5-81FAD70DB3D3}">
      <text>
        <r>
          <rPr>
            <sz val="9"/>
            <color indexed="81"/>
            <rFont val="ＭＳ Ｐゴシック"/>
            <family val="3"/>
            <charset val="128"/>
          </rPr>
          <t>郵便番号の上３桁を入力します。</t>
        </r>
      </text>
    </comment>
    <comment ref="I12" authorId="0" shapeId="0" xr:uid="{82EF8F38-7A93-4521-A537-332C0A55D668}">
      <text>
        <r>
          <rPr>
            <sz val="9"/>
            <color indexed="81"/>
            <rFont val="ＭＳ Ｐゴシック"/>
            <family val="3"/>
            <charset val="128"/>
          </rPr>
          <t>郵便番号の下４桁を入力します。</t>
        </r>
      </text>
    </comment>
    <comment ref="C13" authorId="1" shapeId="0" xr:uid="{F08A1704-1657-43B7-B5A8-FD6E4F363A6D}">
      <text>
        <r>
          <rPr>
            <sz val="9"/>
            <color indexed="81"/>
            <rFont val="ＭＳ Ｐゴシック"/>
            <family val="3"/>
            <charset val="128"/>
          </rPr>
          <t>住所の続きを入力します。</t>
        </r>
      </text>
    </comment>
    <comment ref="I15" authorId="1" shapeId="0" xr:uid="{A07BA87B-7463-468E-9513-D3C2FB04334E}">
      <text>
        <r>
          <rPr>
            <sz val="9"/>
            <color indexed="81"/>
            <rFont val="ＭＳ Ｐゴシック"/>
            <family val="3"/>
            <charset val="128"/>
          </rPr>
          <t>年を入力します。
令和元年は「１」を入力します。</t>
        </r>
      </text>
    </comment>
    <comment ref="M15" authorId="1" shapeId="0" xr:uid="{8DC824C5-8636-487D-BE55-CE50630ED197}">
      <text>
        <r>
          <rPr>
            <sz val="9"/>
            <color indexed="81"/>
            <rFont val="ＭＳ Ｐゴシック"/>
            <family val="3"/>
            <charset val="128"/>
          </rPr>
          <t>月を選択または入力します。</t>
        </r>
      </text>
    </comment>
    <comment ref="Q15" authorId="1" shapeId="0" xr:uid="{90E727F4-2C48-429A-A3E1-BE3A5E54F754}">
      <text>
        <r>
          <rPr>
            <sz val="9"/>
            <color indexed="81"/>
            <rFont val="ＭＳ Ｐゴシック"/>
            <family val="3"/>
            <charset val="128"/>
          </rPr>
          <t>入所日を選択または入力します。</t>
        </r>
      </text>
    </comment>
    <comment ref="U15" authorId="0" shapeId="0" xr:uid="{99404002-AFB2-4A2C-AB0A-A4DD58E67A5A}">
      <text>
        <r>
          <rPr>
            <sz val="9"/>
            <color indexed="81"/>
            <rFont val="ＭＳ Ｐゴシック"/>
            <family val="3"/>
            <charset val="128"/>
          </rPr>
          <t>利用の日付を入力したら、自動的に曜日が表示されます。</t>
        </r>
      </text>
    </comment>
    <comment ref="Y15" authorId="1" shapeId="0" xr:uid="{730158A3-E62F-4992-88A2-8799C040F1A5}">
      <text>
        <r>
          <rPr>
            <sz val="9"/>
            <color indexed="81"/>
            <rFont val="ＭＳ Ｐゴシック"/>
            <family val="3"/>
            <charset val="128"/>
          </rPr>
          <t>月を選択または入力します。</t>
        </r>
      </text>
    </comment>
    <comment ref="AC15" authorId="1" shapeId="0" xr:uid="{B62C839B-06F9-4A33-8446-8F8FE2A45437}">
      <text>
        <r>
          <rPr>
            <sz val="9"/>
            <color indexed="81"/>
            <rFont val="ＭＳ Ｐゴシック"/>
            <family val="3"/>
            <charset val="128"/>
          </rPr>
          <t>退所日を選択または入力します。</t>
        </r>
      </text>
    </comment>
    <comment ref="AG15" authorId="0" shapeId="0" xr:uid="{D50B2E19-D395-4127-BEF4-A3CD6E1EE451}">
      <text>
        <r>
          <rPr>
            <sz val="9"/>
            <color indexed="81"/>
            <rFont val="ＭＳ Ｐゴシック"/>
            <family val="3"/>
            <charset val="128"/>
          </rPr>
          <t>利用の日付を入力したら、自動的に曜日が表示されます。</t>
        </r>
      </text>
    </comment>
    <comment ref="C27" authorId="1" shapeId="0" xr:uid="{153AA6F7-AAB3-4638-BCC2-108BCD139D9D}">
      <text>
        <r>
          <rPr>
            <sz val="9"/>
            <color indexed="81"/>
            <rFont val="ＭＳ Ｐゴシック"/>
            <family val="3"/>
            <charset val="128"/>
          </rPr>
          <t>月を選択または入力されます。</t>
        </r>
      </text>
    </comment>
    <comment ref="C29" authorId="1" shapeId="0" xr:uid="{82461D7A-4934-49B0-8FEC-1AC9B6A9AB69}">
      <text>
        <r>
          <rPr>
            <sz val="9"/>
            <color indexed="81"/>
            <rFont val="ＭＳ Ｐゴシック"/>
            <family val="3"/>
            <charset val="128"/>
          </rPr>
          <t>利用日を選択または入力されます。</t>
        </r>
      </text>
    </comment>
    <comment ref="C31" authorId="0" shapeId="0" xr:uid="{DF502B82-3D46-4B23-B885-D62EA7D64984}">
      <text>
        <r>
          <rPr>
            <sz val="9"/>
            <color indexed="81"/>
            <rFont val="ＭＳ Ｐゴシック"/>
            <family val="3"/>
            <charset val="128"/>
          </rPr>
          <t>利用の日付を入力したら、自動的に曜日が表示されます。</t>
        </r>
      </text>
    </comment>
    <comment ref="C35" authorId="1" shapeId="0" xr:uid="{E918505D-FA3C-4C02-AA85-48C2BB2EFAF4}">
      <text>
        <r>
          <rPr>
            <sz val="9"/>
            <color indexed="81"/>
            <rFont val="ＭＳ Ｐゴシック"/>
            <family val="3"/>
            <charset val="128"/>
          </rPr>
          <t>月を選択または入力します。</t>
        </r>
      </text>
    </comment>
    <comment ref="C37" authorId="1" shapeId="0" xr:uid="{227D808D-F1D2-4F89-B09D-C25FF7CA3000}">
      <text>
        <r>
          <rPr>
            <sz val="9"/>
            <color indexed="81"/>
            <rFont val="ＭＳ Ｐゴシック"/>
            <family val="3"/>
            <charset val="128"/>
          </rPr>
          <t>利用日を選択または入力します。</t>
        </r>
      </text>
    </comment>
    <comment ref="C39" authorId="0" shapeId="0" xr:uid="{22D82444-178F-4159-92E0-2838CDC70CC2}">
      <text>
        <r>
          <rPr>
            <sz val="9"/>
            <color indexed="81"/>
            <rFont val="ＭＳ Ｐゴシック"/>
            <family val="3"/>
            <charset val="128"/>
          </rPr>
          <t>利用の日付を入力したら、自動的に曜日が表示されます。</t>
        </r>
      </text>
    </comment>
    <comment ref="C43" authorId="1" shapeId="0" xr:uid="{674693BD-94F0-41FB-A169-3D5DCC37FA18}">
      <text>
        <r>
          <rPr>
            <sz val="9"/>
            <color indexed="81"/>
            <rFont val="ＭＳ Ｐゴシック"/>
            <family val="3"/>
            <charset val="128"/>
          </rPr>
          <t>月を選択または入力します。</t>
        </r>
      </text>
    </comment>
    <comment ref="C45" authorId="1" shapeId="0" xr:uid="{6941B0CF-BBA7-40C2-BC75-5DF4EE1DDD24}">
      <text>
        <r>
          <rPr>
            <sz val="9"/>
            <color indexed="81"/>
            <rFont val="ＭＳ Ｐゴシック"/>
            <family val="3"/>
            <charset val="128"/>
          </rPr>
          <t>利用日を選択または入力します。</t>
        </r>
      </text>
    </comment>
  </commentList>
</comments>
</file>

<file path=xl/sharedStrings.xml><?xml version="1.0" encoding="utf-8"?>
<sst xmlns="http://schemas.openxmlformats.org/spreadsheetml/2006/main" count="1795" uniqueCount="603">
  <si>
    <t>団体名</t>
    <rPh sb="0" eb="3">
      <t>ダンタイメイ</t>
    </rPh>
    <phoneticPr fontId="1"/>
  </si>
  <si>
    <t>利用期間</t>
    <rPh sb="0" eb="2">
      <t>リヨウ</t>
    </rPh>
    <rPh sb="2" eb="4">
      <t>キカン</t>
    </rPh>
    <phoneticPr fontId="1"/>
  </si>
  <si>
    <t>小学生</t>
    <rPh sb="0" eb="3">
      <t>ショウガクセイ</t>
    </rPh>
    <phoneticPr fontId="1"/>
  </si>
  <si>
    <t>中学生</t>
    <rPh sb="0" eb="3">
      <t>チュウガクセイ</t>
    </rPh>
    <phoneticPr fontId="1"/>
  </si>
  <si>
    <t>高校生</t>
    <rPh sb="0" eb="3">
      <t>コウコウセイ</t>
    </rPh>
    <phoneticPr fontId="1"/>
  </si>
  <si>
    <t>男</t>
    <rPh sb="0" eb="1">
      <t>オトコ</t>
    </rPh>
    <phoneticPr fontId="1"/>
  </si>
  <si>
    <t>女</t>
    <rPh sb="0" eb="1">
      <t>オンナ</t>
    </rPh>
    <phoneticPr fontId="1"/>
  </si>
  <si>
    <t>宿泊人数</t>
    <rPh sb="0" eb="2">
      <t>シュクハク</t>
    </rPh>
    <rPh sb="2" eb="4">
      <t>ニンズウ</t>
    </rPh>
    <phoneticPr fontId="1"/>
  </si>
  <si>
    <t>朝食</t>
    <rPh sb="0" eb="2">
      <t>チョウショク</t>
    </rPh>
    <phoneticPr fontId="1"/>
  </si>
  <si>
    <t>昼食</t>
    <rPh sb="0" eb="2">
      <t>チュウショク</t>
    </rPh>
    <phoneticPr fontId="1"/>
  </si>
  <si>
    <t>夕食</t>
    <rPh sb="0" eb="2">
      <t>ユウショク</t>
    </rPh>
    <phoneticPr fontId="1"/>
  </si>
  <si>
    <t>消灯</t>
    <rPh sb="0" eb="2">
      <t>ショウトウ</t>
    </rPh>
    <phoneticPr fontId="1"/>
  </si>
  <si>
    <t>１日目</t>
    <rPh sb="1" eb="3">
      <t>ニチメ</t>
    </rPh>
    <phoneticPr fontId="1"/>
  </si>
  <si>
    <t>晴天</t>
    <rPh sb="0" eb="2">
      <t>セイテン</t>
    </rPh>
    <phoneticPr fontId="1"/>
  </si>
  <si>
    <t>計</t>
    <rPh sb="0" eb="1">
      <t>ケイ</t>
    </rPh>
    <phoneticPr fontId="1"/>
  </si>
  <si>
    <t>荒天</t>
    <rPh sb="0" eb="2">
      <t>コウテン</t>
    </rPh>
    <phoneticPr fontId="1"/>
  </si>
  <si>
    <t>２日目</t>
    <rPh sb="1" eb="3">
      <t>ニチメ</t>
    </rPh>
    <phoneticPr fontId="1"/>
  </si>
  <si>
    <t>３日目</t>
    <rPh sb="1" eb="3">
      <t>ニチメ</t>
    </rPh>
    <phoneticPr fontId="1"/>
  </si>
  <si>
    <t>大学生等</t>
    <rPh sb="0" eb="3">
      <t>ダイガクセイ</t>
    </rPh>
    <rPh sb="3" eb="4">
      <t>ナド</t>
    </rPh>
    <phoneticPr fontId="1"/>
  </si>
  <si>
    <t>月</t>
    <rPh sb="0" eb="1">
      <t>ガツ</t>
    </rPh>
    <phoneticPr fontId="1"/>
  </si>
  <si>
    <t>日</t>
    <rPh sb="0" eb="1">
      <t>ニチ</t>
    </rPh>
    <phoneticPr fontId="1"/>
  </si>
  <si>
    <t>場所</t>
    <rPh sb="0" eb="2">
      <t>バショ</t>
    </rPh>
    <phoneticPr fontId="1"/>
  </si>
  <si>
    <t>担当者</t>
    <rPh sb="0" eb="3">
      <t>タントウシャ</t>
    </rPh>
    <phoneticPr fontId="1"/>
  </si>
  <si>
    <t>自家用車</t>
    <rPh sb="0" eb="4">
      <t>ジカヨウシャ</t>
    </rPh>
    <phoneticPr fontId="1"/>
  </si>
  <si>
    <t>停め置き</t>
    <rPh sb="0" eb="1">
      <t>ト</t>
    </rPh>
    <rPh sb="2" eb="3">
      <t>オ</t>
    </rPh>
    <phoneticPr fontId="1"/>
  </si>
  <si>
    <t>送迎のみ</t>
    <rPh sb="0" eb="2">
      <t>ソウゲイ</t>
    </rPh>
    <phoneticPr fontId="1"/>
  </si>
  <si>
    <t>携帯</t>
    <rPh sb="0" eb="2">
      <t>ケイタイ</t>
    </rPh>
    <phoneticPr fontId="1"/>
  </si>
  <si>
    <t>入庫台数</t>
    <rPh sb="0" eb="2">
      <t>ニュウコ</t>
    </rPh>
    <rPh sb="2" eb="4">
      <t>ダイスウ</t>
    </rPh>
    <phoneticPr fontId="1"/>
  </si>
  <si>
    <t>住　所</t>
    <rPh sb="0" eb="1">
      <t>ジュウ</t>
    </rPh>
    <rPh sb="2" eb="3">
      <t>ショ</t>
    </rPh>
    <phoneticPr fontId="1"/>
  </si>
  <si>
    <t>希望貸出物品</t>
    <rPh sb="0" eb="2">
      <t>キボウ</t>
    </rPh>
    <rPh sb="2" eb="4">
      <t>カシダシ</t>
    </rPh>
    <rPh sb="4" eb="6">
      <t>ブッピン</t>
    </rPh>
    <phoneticPr fontId="1"/>
  </si>
  <si>
    <t>フリガナ</t>
    <phoneticPr fontId="1"/>
  </si>
  <si>
    <t>月</t>
    <rPh sb="0" eb="1">
      <t>ゲツ</t>
    </rPh>
    <phoneticPr fontId="1"/>
  </si>
  <si>
    <t>日</t>
    <rPh sb="0" eb="1">
      <t>ジツ</t>
    </rPh>
    <phoneticPr fontId="1"/>
  </si>
  <si>
    <t>地域コード</t>
    <rPh sb="0" eb="2">
      <t>チイキ</t>
    </rPh>
    <phoneticPr fontId="1"/>
  </si>
  <si>
    <t>地域名</t>
    <rPh sb="0" eb="3">
      <t>チイキメイ</t>
    </rPh>
    <phoneticPr fontId="1"/>
  </si>
  <si>
    <t>都道府県</t>
    <rPh sb="0" eb="4">
      <t>トドウフケン</t>
    </rPh>
    <phoneticPr fontId="1"/>
  </si>
  <si>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</si>
  <si>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</si>
  <si>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</si>
  <si>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</si>
  <si>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</si>
  <si>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</si>
  <si>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</si>
  <si>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</si>
  <si>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</si>
  <si>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</si>
  <si>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</si>
  <si>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</si>
  <si>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</si>
  <si>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</si>
  <si>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</si>
  <si>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</si>
  <si>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</si>
  <si>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</si>
  <si>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</si>
  <si>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</si>
  <si>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</si>
  <si>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</si>
  <si>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</si>
  <si>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</si>
  <si>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</si>
  <si>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</si>
  <si>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</si>
  <si>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</si>
  <si>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</si>
  <si>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</si>
  <si>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</si>
  <si>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</si>
  <si>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</si>
  <si>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</si>
  <si>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</si>
  <si>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</si>
  <si>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</si>
  <si>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</si>
  <si>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</si>
  <si>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</si>
  <si>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</si>
  <si>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</si>
  <si>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</si>
  <si>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</si>
  <si>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</si>
  <si>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</si>
  <si>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</si>
  <si>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全　国</t>
  </si>
  <si>
    <t>北海道・東北</t>
  </si>
  <si>
    <t>関　東</t>
  </si>
  <si>
    <t>中　部</t>
  </si>
  <si>
    <t>近　畿</t>
  </si>
  <si>
    <t>中国・四国</t>
  </si>
  <si>
    <t>九州・沖縄</t>
  </si>
  <si>
    <t>外　国</t>
  </si>
  <si>
    <t>　　福岡県</t>
  </si>
  <si>
    <t>（記入する住所・連絡先の該当の方にチェックを入れてください）</t>
    <rPh sb="1" eb="3">
      <t>キニュウ</t>
    </rPh>
    <rPh sb="5" eb="7">
      <t>ジュウショ</t>
    </rPh>
    <rPh sb="8" eb="11">
      <t>レンラクサキ</t>
    </rPh>
    <rPh sb="12" eb="14">
      <t>ガイトウ</t>
    </rPh>
    <rPh sb="15" eb="16">
      <t>カタ</t>
    </rPh>
    <rPh sb="22" eb="23">
      <t>イ</t>
    </rPh>
    <phoneticPr fontId="1"/>
  </si>
  <si>
    <t>　　北海道</t>
  </si>
  <si>
    <t>　　青森県</t>
  </si>
  <si>
    <t>　　岩手県</t>
  </si>
  <si>
    <t>　　宮城県</t>
  </si>
  <si>
    <t>　　秋田県</t>
  </si>
  <si>
    <t>　　山形県</t>
  </si>
  <si>
    <t>　　福島県</t>
  </si>
  <si>
    <t>　　茨城県</t>
  </si>
  <si>
    <t>　　栃木県</t>
  </si>
  <si>
    <t>　　群馬県</t>
  </si>
  <si>
    <t>　　埼玉県</t>
  </si>
  <si>
    <t>　　千葉県</t>
  </si>
  <si>
    <t>　　東京都</t>
  </si>
  <si>
    <t>　神奈川県</t>
  </si>
  <si>
    <t>　　新潟県</t>
  </si>
  <si>
    <t>　　富山県</t>
  </si>
  <si>
    <t>　　石川県</t>
  </si>
  <si>
    <t>　　福井県</t>
  </si>
  <si>
    <t>　　山梨県</t>
  </si>
  <si>
    <t>　　長野県</t>
  </si>
  <si>
    <t>　　岐阜県</t>
  </si>
  <si>
    <t>　　静岡県</t>
  </si>
  <si>
    <t>　　愛知県</t>
  </si>
  <si>
    <t>　　三重県</t>
  </si>
  <si>
    <t>　　滋賀県</t>
  </si>
  <si>
    <t>　　京都府</t>
  </si>
  <si>
    <t>　　大阪府</t>
  </si>
  <si>
    <t>　　兵庫県</t>
  </si>
  <si>
    <t>　　奈良県</t>
  </si>
  <si>
    <t>　和歌山県</t>
  </si>
  <si>
    <t>　　鳥取県</t>
  </si>
  <si>
    <t>　　島根県</t>
  </si>
  <si>
    <t>　　岡山県</t>
  </si>
  <si>
    <t>　　広島県</t>
  </si>
  <si>
    <t>　　山口県</t>
  </si>
  <si>
    <t>　　徳島県</t>
  </si>
  <si>
    <t>　　香川県</t>
  </si>
  <si>
    <t>　　愛媛県</t>
  </si>
  <si>
    <t>　　高知県</t>
  </si>
  <si>
    <t>　　佐賀県</t>
  </si>
  <si>
    <t>　　長崎県</t>
  </si>
  <si>
    <t>　　熊本県</t>
  </si>
  <si>
    <t>　　大分県</t>
  </si>
  <si>
    <t>　　宮崎県</t>
  </si>
  <si>
    <t>　鹿児島県</t>
  </si>
  <si>
    <t>　　沖縄県</t>
  </si>
  <si>
    <t>つどい</t>
    <phoneticPr fontId="1"/>
  </si>
  <si>
    <t>ＴＥＬ</t>
    <phoneticPr fontId="1"/>
  </si>
  <si>
    <t>〒</t>
    <phoneticPr fontId="1"/>
  </si>
  <si>
    <t>－</t>
    <phoneticPr fontId="1"/>
  </si>
  <si>
    <t>未就学児
（3歳～）</t>
    <rPh sb="0" eb="4">
      <t>ミシュウガクジ</t>
    </rPh>
    <rPh sb="7" eb="8">
      <t>サイ</t>
    </rPh>
    <phoneticPr fontId="1"/>
  </si>
  <si>
    <t>～2歳</t>
    <rPh sb="2" eb="3">
      <t>サイ</t>
    </rPh>
    <phoneticPr fontId="1"/>
  </si>
  <si>
    <t>代表者</t>
    <phoneticPr fontId="1"/>
  </si>
  <si>
    <t>年</t>
    <phoneticPr fontId="1"/>
  </si>
  <si>
    <t>活　動　日　程　表</t>
    <rPh sb="0" eb="1">
      <t>カツ</t>
    </rPh>
    <rPh sb="2" eb="3">
      <t>ドウ</t>
    </rPh>
    <rPh sb="4" eb="5">
      <t>ヒ</t>
    </rPh>
    <rPh sb="6" eb="7">
      <t>ホド</t>
    </rPh>
    <rPh sb="8" eb="9">
      <t>オモテ</t>
    </rPh>
    <phoneticPr fontId="1"/>
  </si>
  <si>
    <t>E-mail</t>
    <phoneticPr fontId="1"/>
  </si>
  <si>
    <t>令和</t>
    <rPh sb="0" eb="2">
      <t>レイワ</t>
    </rPh>
    <phoneticPr fontId="1"/>
  </si>
  <si>
    <t>国立阿蘇青少年交流の家</t>
    <rPh sb="0" eb="9">
      <t>コクリツアソセイショウネンコウリュウ</t>
    </rPh>
    <rPh sb="10" eb="11">
      <t>イエ</t>
    </rPh>
    <phoneticPr fontId="1"/>
  </si>
  <si>
    <t>FAX</t>
    <phoneticPr fontId="1"/>
  </si>
  <si>
    <t>バス</t>
    <phoneticPr fontId="1"/>
  </si>
  <si>
    <t>【</t>
    <phoneticPr fontId="1"/>
  </si>
  <si>
    <t>】</t>
    <phoneticPr fontId="1"/>
  </si>
  <si>
    <t>施設職員側でも配慮を要する研修生がいましたら、ご記入をお願いします。詳細については施設職員より確認のご連絡をいたします。</t>
    <rPh sb="0" eb="2">
      <t>シセツ</t>
    </rPh>
    <rPh sb="2" eb="4">
      <t>ショクイン</t>
    </rPh>
    <rPh sb="4" eb="5">
      <t>ガワ</t>
    </rPh>
    <rPh sb="7" eb="9">
      <t>ハイリョ</t>
    </rPh>
    <rPh sb="10" eb="11">
      <t>ヨウ</t>
    </rPh>
    <rPh sb="13" eb="16">
      <t>ケンシュウセイ</t>
    </rPh>
    <rPh sb="24" eb="26">
      <t>キニュウ</t>
    </rPh>
    <rPh sb="28" eb="29">
      <t>ネガ</t>
    </rPh>
    <rPh sb="34" eb="36">
      <t>ショウサイ</t>
    </rPh>
    <rPh sb="41" eb="43">
      <t>シセツ</t>
    </rPh>
    <rPh sb="43" eb="45">
      <t>ショクイン</t>
    </rPh>
    <rPh sb="47" eb="49">
      <t>カクニン</t>
    </rPh>
    <rPh sb="51" eb="53">
      <t>レンラク</t>
    </rPh>
    <phoneticPr fontId="1"/>
  </si>
  <si>
    <t>団体事務室使用希望</t>
    <rPh sb="0" eb="2">
      <t>ダンタイ</t>
    </rPh>
    <rPh sb="2" eb="5">
      <t>ジムシツ</t>
    </rPh>
    <rPh sb="5" eb="7">
      <t>シヨウ</t>
    </rPh>
    <rPh sb="7" eb="9">
      <t>キボウ</t>
    </rPh>
    <phoneticPr fontId="1"/>
  </si>
  <si>
    <t>利用
目的</t>
    <rPh sb="0" eb="2">
      <t>リヨウ</t>
    </rPh>
    <rPh sb="3" eb="5">
      <t>モクテキ</t>
    </rPh>
    <phoneticPr fontId="1"/>
  </si>
  <si>
    <t>当施設は、以下の行為は禁止となっています。
行わない場合はチェックを入れてください。</t>
    <rPh sb="0" eb="3">
      <t>トウシセツ</t>
    </rPh>
    <rPh sb="5" eb="7">
      <t>イカ</t>
    </rPh>
    <rPh sb="8" eb="10">
      <t>コウイ</t>
    </rPh>
    <rPh sb="11" eb="13">
      <t>キンシ</t>
    </rPh>
    <rPh sb="22" eb="23">
      <t>オコナ</t>
    </rPh>
    <rPh sb="26" eb="28">
      <t>バアイ</t>
    </rPh>
    <rPh sb="34" eb="35">
      <t>イ</t>
    </rPh>
    <phoneticPr fontId="1"/>
  </si>
  <si>
    <t>特定の政党を支持し、又はこれに反対するための政治教育その他の政治的活動</t>
    <phoneticPr fontId="1"/>
  </si>
  <si>
    <t>特定の宗教を支持し、又はこれに反対するための宗教教育その他の宗教的活動</t>
  </si>
  <si>
    <t>専ら営利を目的とする活動</t>
  </si>
  <si>
    <t>未</t>
    <rPh sb="0" eb="1">
      <t>ミ</t>
    </rPh>
    <phoneticPr fontId="1"/>
  </si>
  <si>
    <t>特記
事項</t>
    <rPh sb="0" eb="2">
      <t>トッキ</t>
    </rPh>
    <rPh sb="3" eb="5">
      <t>ジコウ</t>
    </rPh>
    <phoneticPr fontId="1"/>
  </si>
  <si>
    <t>日帰人数</t>
    <rPh sb="0" eb="2">
      <t>ヒガエ</t>
    </rPh>
    <rPh sb="2" eb="4">
      <t>ニンズウ</t>
    </rPh>
    <phoneticPr fontId="1"/>
  </si>
  <si>
    <t>※ご記入いただいた個人情報は、「独立行政法人国立青少年教育振興機構が保有する個人情報の適切な管理に関する規程」等に基づき適切に管理し、国立阿蘇青少年交流の家の利用申込に関する事務のみ</t>
    <phoneticPr fontId="1"/>
  </si>
  <si>
    <t>に使用し、法令等に定める場合を除いて第三者に開示することはありません。※禁止事項に該当する行為、その他利用に当たっての留意事項に反する行為を行った場合、又は、虚偽の申告があった場合は、今後の利用申込みを制限します。</t>
    <phoneticPr fontId="1"/>
  </si>
  <si>
    <t>提出前チェックリスト</t>
    <rPh sb="0" eb="2">
      <t>テイシュツ</t>
    </rPh>
    <rPh sb="2" eb="3">
      <t>マエ</t>
    </rPh>
    <phoneticPr fontId="1"/>
  </si>
  <si>
    <t>職員
記入欄</t>
    <rPh sb="0" eb="2">
      <t>ショクイン</t>
    </rPh>
    <rPh sb="3" eb="5">
      <t>キニュウ</t>
    </rPh>
    <rPh sb="5" eb="6">
      <t>ラン</t>
    </rPh>
    <phoneticPr fontId="1"/>
  </si>
  <si>
    <t>アレルギ-</t>
    <phoneticPr fontId="1"/>
  </si>
  <si>
    <t>ジオ・登山</t>
    <rPh sb="3" eb="5">
      <t>トザン</t>
    </rPh>
    <phoneticPr fontId="1"/>
  </si>
  <si>
    <t>注文書</t>
    <rPh sb="0" eb="3">
      <t>チュウモンショ</t>
    </rPh>
    <phoneticPr fontId="1"/>
  </si>
  <si>
    <t>マイクロバス</t>
    <phoneticPr fontId="1"/>
  </si>
  <si>
    <t>利用者一覧</t>
    <rPh sb="0" eb="3">
      <t>リヨウシャ</t>
    </rPh>
    <rPh sb="3" eb="5">
      <t>イチラン</t>
    </rPh>
    <phoneticPr fontId="1"/>
  </si>
  <si>
    <t>：</t>
    <phoneticPr fontId="1"/>
  </si>
  <si>
    <t>入力必須</t>
    <rPh sb="0" eb="2">
      <t>ニュウリョク</t>
    </rPh>
    <rPh sb="2" eb="4">
      <t>ヒッス</t>
    </rPh>
    <phoneticPr fontId="1"/>
  </si>
  <si>
    <t>該当箇所のみ入力</t>
    <rPh sb="0" eb="2">
      <t>ガイトウ</t>
    </rPh>
    <rPh sb="2" eb="4">
      <t>カショ</t>
    </rPh>
    <rPh sb="6" eb="8">
      <t>ニュウリョク</t>
    </rPh>
    <phoneticPr fontId="1"/>
  </si>
  <si>
    <t>選択必須</t>
    <rPh sb="0" eb="2">
      <t>センタク</t>
    </rPh>
    <rPh sb="2" eb="4">
      <t>ヒッス</t>
    </rPh>
    <phoneticPr fontId="1"/>
  </si>
  <si>
    <t>※学校団体優先</t>
  </si>
  <si>
    <t>下記の項目を確認し、内容を満たしていることを確認後提出ください</t>
    <rPh sb="0" eb="2">
      <t>カキ</t>
    </rPh>
    <rPh sb="3" eb="5">
      <t>コウモク</t>
    </rPh>
    <rPh sb="6" eb="8">
      <t>カクニン</t>
    </rPh>
    <rPh sb="10" eb="12">
      <t>ナイヨウ</t>
    </rPh>
    <rPh sb="13" eb="14">
      <t>ミ</t>
    </rPh>
    <rPh sb="22" eb="24">
      <t>カクニン</t>
    </rPh>
    <rPh sb="24" eb="25">
      <t>ゴ</t>
    </rPh>
    <rPh sb="25" eb="27">
      <t>テイシュツ</t>
    </rPh>
    <phoneticPr fontId="1"/>
  </si>
  <si>
    <t>入力必須項目、選択必須項目はすべて入力している。</t>
    <rPh sb="0" eb="2">
      <t>ニュウリョク</t>
    </rPh>
    <rPh sb="2" eb="4">
      <t>ヒッス</t>
    </rPh>
    <rPh sb="4" eb="6">
      <t>コウモク</t>
    </rPh>
    <rPh sb="7" eb="9">
      <t>センタク</t>
    </rPh>
    <rPh sb="9" eb="11">
      <t>ヒッス</t>
    </rPh>
    <rPh sb="11" eb="13">
      <t>コウモク</t>
    </rPh>
    <rPh sb="17" eb="19">
      <t>ニュウリョク</t>
    </rPh>
    <phoneticPr fontId="1"/>
  </si>
  <si>
    <t>※宿泊場所・活動場所などの希望や参加者の健康状態など、特に知らせておく必要があること。</t>
  </si>
  <si>
    <t>C・T</t>
    <phoneticPr fontId="1"/>
  </si>
  <si>
    <t>起床</t>
    <rPh sb="0" eb="2">
      <t>キショウ</t>
    </rPh>
    <phoneticPr fontId="1"/>
  </si>
  <si>
    <t>身支度</t>
    <rPh sb="0" eb="3">
      <t>ミジタク</t>
    </rPh>
    <phoneticPr fontId="1"/>
  </si>
  <si>
    <t>退所
点検</t>
    <rPh sb="0" eb="2">
      <t>タイショ</t>
    </rPh>
    <rPh sb="3" eb="5">
      <t>テンケン</t>
    </rPh>
    <phoneticPr fontId="1"/>
  </si>
  <si>
    <t>午前の活動</t>
    <rPh sb="0" eb="2">
      <t>ゴゼン</t>
    </rPh>
    <rPh sb="3" eb="5">
      <t>カツドウ</t>
    </rPh>
    <phoneticPr fontId="1"/>
  </si>
  <si>
    <t>入浴・夜の活動</t>
    <rPh sb="0" eb="2">
      <t>ニュウヨク</t>
    </rPh>
    <rPh sb="3" eb="4">
      <t>ヨル</t>
    </rPh>
    <rPh sb="5" eb="7">
      <t>カツドウ</t>
    </rPh>
    <phoneticPr fontId="1"/>
  </si>
  <si>
    <t>就寝
準備</t>
    <rPh sb="0" eb="2">
      <t>シュウシン</t>
    </rPh>
    <rPh sb="3" eb="5">
      <t>ジュンビ</t>
    </rPh>
    <phoneticPr fontId="1"/>
  </si>
  <si>
    <t>指導者</t>
    <rPh sb="0" eb="3">
      <t>シドウシャ</t>
    </rPh>
    <phoneticPr fontId="1"/>
  </si>
  <si>
    <t>｛</t>
    <phoneticPr fontId="1"/>
  </si>
  <si>
    <t>洋</t>
    <rPh sb="0" eb="1">
      <t>ヨウ</t>
    </rPh>
    <phoneticPr fontId="1"/>
  </si>
  <si>
    <t>室</t>
    <rPh sb="0" eb="1">
      <t>シツ</t>
    </rPh>
    <phoneticPr fontId="1"/>
  </si>
  <si>
    <t>和</t>
    <rPh sb="0" eb="1">
      <t>ワ</t>
    </rPh>
    <phoneticPr fontId="1"/>
  </si>
  <si>
    <t>人分</t>
    <rPh sb="0" eb="2">
      <t>ニンブン</t>
    </rPh>
    <phoneticPr fontId="1"/>
  </si>
  <si>
    <t>講師宿泊棟使用希望
※1団体2室まで</t>
    <rPh sb="0" eb="2">
      <t>コウシ</t>
    </rPh>
    <rPh sb="2" eb="5">
      <t>シュクハクトウ</t>
    </rPh>
    <rPh sb="5" eb="7">
      <t>シヨウ</t>
    </rPh>
    <rPh sb="7" eb="9">
      <t>キボウ</t>
    </rPh>
    <rPh sb="12" eb="14">
      <t>ダンタイ</t>
    </rPh>
    <rPh sb="15" eb="16">
      <t>シツ</t>
    </rPh>
    <phoneticPr fontId="1"/>
  </si>
  <si>
    <t>洗濯機使用希望
※1団体2台まで</t>
    <rPh sb="0" eb="3">
      <t>センタクキ</t>
    </rPh>
    <rPh sb="3" eb="5">
      <t>シヨウ</t>
    </rPh>
    <rPh sb="5" eb="7">
      <t>キボウ</t>
    </rPh>
    <rPh sb="13" eb="14">
      <t>ダイ</t>
    </rPh>
    <phoneticPr fontId="1"/>
  </si>
  <si>
    <t>台</t>
    <rPh sb="0" eb="1">
      <t>ダイ</t>
    </rPh>
    <phoneticPr fontId="1"/>
  </si>
  <si>
    <t>｝</t>
    <phoneticPr fontId="1"/>
  </si>
  <si>
    <t>提出年月日：</t>
    <rPh sb="0" eb="2">
      <t>テイシュツ</t>
    </rPh>
    <rPh sb="2" eb="5">
      <t>ネンガッピ</t>
    </rPh>
    <phoneticPr fontId="1"/>
  </si>
  <si>
    <t>年</t>
    <rPh sb="0" eb="1">
      <t>ネン</t>
    </rPh>
    <phoneticPr fontId="1"/>
  </si>
  <si>
    <t>月</t>
    <rPh sb="0" eb="1">
      <t>ツキ</t>
    </rPh>
    <phoneticPr fontId="1"/>
  </si>
  <si>
    <t>阿蘇市立赤牛小学校</t>
    <phoneticPr fontId="1"/>
  </si>
  <si>
    <t>アソシリツアカウシショウガッコウ</t>
    <phoneticPr fontId="1"/>
  </si>
  <si>
    <t>草原　タロウ</t>
    <rPh sb="0" eb="2">
      <t>ソウゲン</t>
    </rPh>
    <phoneticPr fontId="1"/>
  </si>
  <si>
    <t>アカウシ　モウタロウ</t>
    <phoneticPr fontId="1"/>
  </si>
  <si>
    <t>赤牛　猛太郎</t>
    <rPh sb="0" eb="2">
      <t>アカウシ</t>
    </rPh>
    <rPh sb="3" eb="4">
      <t>タケル</t>
    </rPh>
    <rPh sb="4" eb="6">
      <t>タロウ</t>
    </rPh>
    <phoneticPr fontId="1"/>
  </si>
  <si>
    <t>mo-mo@****.jp</t>
    <phoneticPr fontId="1"/>
  </si>
  <si>
    <t>0967-22-****</t>
    <phoneticPr fontId="1"/>
  </si>
  <si>
    <t>090-****-****</t>
    <phoneticPr fontId="1"/>
  </si>
  <si>
    <t>869</t>
    <phoneticPr fontId="1"/>
  </si>
  <si>
    <t>2692</t>
    <phoneticPr fontId="1"/>
  </si>
  <si>
    <t>熊本県阿蘇市草原１－２－＊＊</t>
    <phoneticPr fontId="1"/>
  </si>
  <si>
    <t>５年生の集団宿泊学習をとおして、自主性と規律を身に着ける。</t>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</si>
  <si>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</si>
  <si>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</si>
  <si>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</si>
  <si>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</si>
  <si>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8日目</t>
    <rPh sb="1" eb="2">
      <t>ニチ</t>
    </rPh>
    <rPh sb="2" eb="3">
      <t>メ</t>
    </rPh>
    <phoneticPr fontId="1"/>
  </si>
  <si>
    <t>到着</t>
    <rPh sb="0" eb="2">
      <t>トウチャク</t>
    </rPh>
    <phoneticPr fontId="1"/>
  </si>
  <si>
    <t>OR
入所式</t>
    <rPh sb="3" eb="5">
      <t>ニュウショ</t>
    </rPh>
    <rPh sb="5" eb="6">
      <t>シキ</t>
    </rPh>
    <phoneticPr fontId="1"/>
  </si>
  <si>
    <t>持参
弁当</t>
    <rPh sb="0" eb="2">
      <t>ジサン</t>
    </rPh>
    <rPh sb="3" eb="5">
      <t>ベントウ</t>
    </rPh>
    <phoneticPr fontId="1"/>
  </si>
  <si>
    <t>オリエンテーリング
【谷越え：10班】</t>
    <rPh sb="11" eb="12">
      <t>タニ</t>
    </rPh>
    <rPh sb="12" eb="13">
      <t>ゴ</t>
    </rPh>
    <rPh sb="17" eb="18">
      <t>ハン</t>
    </rPh>
    <phoneticPr fontId="1"/>
  </si>
  <si>
    <t>草原、広場</t>
    <rPh sb="0" eb="2">
      <t>ソウゲン</t>
    </rPh>
    <rPh sb="3" eb="5">
      <t>ヒロバ</t>
    </rPh>
    <phoneticPr fontId="1"/>
  </si>
  <si>
    <t>中研修室</t>
    <rPh sb="0" eb="4">
      <t>チュウケンシュウシツ</t>
    </rPh>
    <phoneticPr fontId="1"/>
  </si>
  <si>
    <t>シーツ配付
休憩</t>
    <rPh sb="3" eb="5">
      <t>ハイフ</t>
    </rPh>
    <rPh sb="6" eb="8">
      <t>キュウケイ</t>
    </rPh>
    <phoneticPr fontId="1"/>
  </si>
  <si>
    <t>宿</t>
    <rPh sb="0" eb="1">
      <t>シュク</t>
    </rPh>
    <phoneticPr fontId="1"/>
  </si>
  <si>
    <t>広</t>
    <rPh sb="0" eb="1">
      <t>ヒロ</t>
    </rPh>
    <phoneticPr fontId="1"/>
  </si>
  <si>
    <t>体</t>
    <rPh sb="0" eb="1">
      <t>タイ</t>
    </rPh>
    <phoneticPr fontId="1"/>
  </si>
  <si>
    <t>食堂</t>
    <rPh sb="0" eb="2">
      <t>ショクドウ</t>
    </rPh>
    <phoneticPr fontId="1"/>
  </si>
  <si>
    <t>準備</t>
    <rPh sb="0" eb="2">
      <t>ジュンビ</t>
    </rPh>
    <phoneticPr fontId="1"/>
  </si>
  <si>
    <t>草原</t>
    <rPh sb="0" eb="2">
      <t>ソウゲン</t>
    </rPh>
    <phoneticPr fontId="1"/>
  </si>
  <si>
    <t>講堂</t>
    <rPh sb="0" eb="2">
      <t>コウドウ</t>
    </rPh>
    <phoneticPr fontId="1"/>
  </si>
  <si>
    <t>入浴</t>
    <rPh sb="0" eb="2">
      <t>ニュウヨク</t>
    </rPh>
    <phoneticPr fontId="1"/>
  </si>
  <si>
    <t>班長
会議</t>
    <rPh sb="0" eb="2">
      <t>ハンチョウ</t>
    </rPh>
    <rPh sb="3" eb="5">
      <t>カイギ</t>
    </rPh>
    <phoneticPr fontId="1"/>
  </si>
  <si>
    <t>中</t>
    <rPh sb="0" eb="1">
      <t>チュウ</t>
    </rPh>
    <phoneticPr fontId="1"/>
  </si>
  <si>
    <t>就寝
準備</t>
    <phoneticPr fontId="1"/>
  </si>
  <si>
    <t>ＣＴ</t>
    <phoneticPr fontId="1"/>
  </si>
  <si>
    <t>休憩</t>
    <rPh sb="0" eb="2">
      <t>キュウケイ</t>
    </rPh>
    <phoneticPr fontId="1"/>
  </si>
  <si>
    <t>キャンドル
出し物練習</t>
    <rPh sb="6" eb="7">
      <t>ダ</t>
    </rPh>
    <rPh sb="8" eb="9">
      <t>モノ</t>
    </rPh>
    <rPh sb="9" eb="11">
      <t>レンシュウ</t>
    </rPh>
    <phoneticPr fontId="1"/>
  </si>
  <si>
    <t>キャンドル：火の神衣装</t>
    <rPh sb="6" eb="7">
      <t>ヒ</t>
    </rPh>
    <rPh sb="8" eb="9">
      <t>カミ</t>
    </rPh>
    <rPh sb="9" eb="11">
      <t>イショウ</t>
    </rPh>
    <phoneticPr fontId="1"/>
  </si>
  <si>
    <t>オリエンテーリング：無線5台</t>
    <rPh sb="10" eb="12">
      <t>ムセン</t>
    </rPh>
    <rPh sb="13" eb="14">
      <t>ダイ</t>
    </rPh>
    <phoneticPr fontId="1"/>
  </si>
  <si>
    <t>調理棟</t>
    <rPh sb="0" eb="2">
      <t>チョウリ</t>
    </rPh>
    <rPh sb="2" eb="3">
      <t>トウ</t>
    </rPh>
    <phoneticPr fontId="1"/>
  </si>
  <si>
    <t>仙酔峡ハイキング</t>
    <rPh sb="0" eb="3">
      <t>センスイキョウ</t>
    </rPh>
    <phoneticPr fontId="1"/>
  </si>
  <si>
    <t>広場→所外</t>
    <rPh sb="0" eb="1">
      <t>ヒロ</t>
    </rPh>
    <rPh sb="1" eb="2">
      <t>バ</t>
    </rPh>
    <rPh sb="3" eb="5">
      <t>ショガイ</t>
    </rPh>
    <phoneticPr fontId="1"/>
  </si>
  <si>
    <t>退所式</t>
    <rPh sb="0" eb="2">
      <t>タイショ</t>
    </rPh>
    <rPh sb="2" eb="3">
      <t>シキ</t>
    </rPh>
    <phoneticPr fontId="1"/>
  </si>
  <si>
    <t>出発</t>
    <rPh sb="0" eb="2">
      <t>シュッパツ</t>
    </rPh>
    <phoneticPr fontId="1"/>
  </si>
  <si>
    <t>宿</t>
    <rPh sb="0" eb="1">
      <t>ヤド</t>
    </rPh>
    <phoneticPr fontId="1"/>
  </si>
  <si>
    <t>清掃等
退所
点検</t>
    <rPh sb="0" eb="2">
      <t>セイソウ</t>
    </rPh>
    <rPh sb="2" eb="3">
      <t>トウ</t>
    </rPh>
    <rPh sb="4" eb="6">
      <t>タイショ</t>
    </rPh>
    <rPh sb="7" eb="9">
      <t>テンケン</t>
    </rPh>
    <phoneticPr fontId="1"/>
  </si>
  <si>
    <t>仙酔峡ハイキング：無線5台</t>
    <rPh sb="0" eb="3">
      <t>センスイキョウ</t>
    </rPh>
    <rPh sb="9" eb="11">
      <t>ムセン</t>
    </rPh>
    <rPh sb="12" eb="13">
      <t>ダイ</t>
    </rPh>
    <phoneticPr fontId="1"/>
  </si>
  <si>
    <t>安全
指導</t>
    <rPh sb="0" eb="2">
      <t>アンゼン</t>
    </rPh>
    <rPh sb="3" eb="5">
      <t>シドウ</t>
    </rPh>
    <phoneticPr fontId="1"/>
  </si>
  <si>
    <t>国立阿蘇青少年交流の家　ご利用に必要な提出書類</t>
    <rPh sb="0" eb="2">
      <t>コクリツ</t>
    </rPh>
    <rPh sb="2" eb="4">
      <t>アソ</t>
    </rPh>
    <rPh sb="4" eb="7">
      <t>セイショウネン</t>
    </rPh>
    <rPh sb="7" eb="9">
      <t>コウリュウ</t>
    </rPh>
    <rPh sb="10" eb="11">
      <t>イエ</t>
    </rPh>
    <rPh sb="13" eb="15">
      <t>リヨウ</t>
    </rPh>
    <rPh sb="16" eb="18">
      <t>ヒツヨウ</t>
    </rPh>
    <rPh sb="19" eb="21">
      <t>テイシュツ</t>
    </rPh>
    <rPh sb="21" eb="23">
      <t>ショルイ</t>
    </rPh>
    <phoneticPr fontId="6"/>
  </si>
  <si>
    <t>ご利用にあたり、以下の必要書類のご提出をお願いします。</t>
    <rPh sb="1" eb="3">
      <t>リヨウ</t>
    </rPh>
    <rPh sb="8" eb="10">
      <t>イカ</t>
    </rPh>
    <rPh sb="11" eb="13">
      <t>ヒツヨウ</t>
    </rPh>
    <rPh sb="13" eb="15">
      <t>ショルイ</t>
    </rPh>
    <rPh sb="17" eb="19">
      <t>テイシュツ</t>
    </rPh>
    <rPh sb="21" eb="22">
      <t>ネガ</t>
    </rPh>
    <phoneticPr fontId="6"/>
  </si>
  <si>
    <t>１．全団体（宿泊・日帰り問わず）共通</t>
    <rPh sb="2" eb="3">
      <t>ゼン</t>
    </rPh>
    <rPh sb="3" eb="5">
      <t>ダンタイ</t>
    </rPh>
    <rPh sb="6" eb="8">
      <t>シュクハク</t>
    </rPh>
    <rPh sb="9" eb="11">
      <t>ヒガエ</t>
    </rPh>
    <rPh sb="12" eb="13">
      <t>ト</t>
    </rPh>
    <rPh sb="16" eb="18">
      <t>キョウツウ</t>
    </rPh>
    <phoneticPr fontId="6"/>
  </si>
  <si>
    <t>01.</t>
    <phoneticPr fontId="6"/>
  </si>
  <si>
    <t>【ご利用２ヶ月前〆切】</t>
    <rPh sb="2" eb="4">
      <t>リヨウ</t>
    </rPh>
    <rPh sb="6" eb="7">
      <t>ゲツ</t>
    </rPh>
    <rPh sb="7" eb="8">
      <t>マエ</t>
    </rPh>
    <rPh sb="8" eb="10">
      <t>シメキリ</t>
    </rPh>
    <phoneticPr fontId="6"/>
  </si>
  <si>
    <t>利用者一覧</t>
    <rPh sb="0" eb="3">
      <t>リヨウシャ</t>
    </rPh>
    <rPh sb="3" eb="5">
      <t>イチラン</t>
    </rPh>
    <phoneticPr fontId="6"/>
  </si>
  <si>
    <t>【当日持参も可能】</t>
    <rPh sb="1" eb="3">
      <t>トウジツ</t>
    </rPh>
    <rPh sb="3" eb="5">
      <t>ジサン</t>
    </rPh>
    <rPh sb="6" eb="8">
      <t>カノウ</t>
    </rPh>
    <phoneticPr fontId="6"/>
  </si>
  <si>
    <t>２．レストランでの食事、野外調理、お弁当の発注がある場合</t>
    <rPh sb="9" eb="11">
      <t>ショクジ</t>
    </rPh>
    <rPh sb="12" eb="14">
      <t>ヤガイ</t>
    </rPh>
    <rPh sb="14" eb="16">
      <t>チョウリ</t>
    </rPh>
    <rPh sb="18" eb="20">
      <t>ベントウ</t>
    </rPh>
    <rPh sb="21" eb="23">
      <t>ハッチュウ</t>
    </rPh>
    <rPh sb="26" eb="28">
      <t>バアイ</t>
    </rPh>
    <phoneticPr fontId="6"/>
  </si>
  <si>
    <t>　　クラフト活動、キャンプファイヤー、キャンドルのつどいを行う場合</t>
    <phoneticPr fontId="6"/>
  </si>
  <si>
    <t>上記１．に加えて</t>
    <rPh sb="0" eb="2">
      <t>ジョウキ</t>
    </rPh>
    <rPh sb="5" eb="6">
      <t>クワ</t>
    </rPh>
    <phoneticPr fontId="6"/>
  </si>
  <si>
    <t>食事・教材注文票</t>
    <rPh sb="0" eb="2">
      <t>ショクジ</t>
    </rPh>
    <rPh sb="3" eb="5">
      <t>キョウザイ</t>
    </rPh>
    <rPh sb="5" eb="7">
      <t>チュウモン</t>
    </rPh>
    <rPh sb="7" eb="8">
      <t>ヒョウ</t>
    </rPh>
    <phoneticPr fontId="6"/>
  </si>
  <si>
    <t>登山計画書</t>
    <rPh sb="0" eb="2">
      <t>トザン</t>
    </rPh>
    <rPh sb="2" eb="5">
      <t>ケイカクショ</t>
    </rPh>
    <phoneticPr fontId="6"/>
  </si>
  <si>
    <t>お問い合わせ・提出先</t>
    <rPh sb="1" eb="2">
      <t>ト</t>
    </rPh>
    <rPh sb="3" eb="4">
      <t>ア</t>
    </rPh>
    <rPh sb="7" eb="9">
      <t>テイシュツ</t>
    </rPh>
    <rPh sb="9" eb="10">
      <t>サキ</t>
    </rPh>
    <phoneticPr fontId="6"/>
  </si>
  <si>
    <t>国立阿蘇青少年交流の家　事業推進係</t>
    <rPh sb="0" eb="2">
      <t>コクリツ</t>
    </rPh>
    <rPh sb="2" eb="4">
      <t>アソ</t>
    </rPh>
    <rPh sb="4" eb="7">
      <t>セイショウネン</t>
    </rPh>
    <rPh sb="7" eb="9">
      <t>コウリュウ</t>
    </rPh>
    <rPh sb="10" eb="11">
      <t>イエ</t>
    </rPh>
    <rPh sb="12" eb="14">
      <t>ジギョウ</t>
    </rPh>
    <rPh sb="14" eb="16">
      <t>スイシン</t>
    </rPh>
    <rPh sb="16" eb="17">
      <t>カカリ</t>
    </rPh>
    <phoneticPr fontId="6"/>
  </si>
  <si>
    <t>Mail</t>
    <phoneticPr fontId="6"/>
  </si>
  <si>
    <t>:</t>
    <phoneticPr fontId="6"/>
  </si>
  <si>
    <t>TEL</t>
    <phoneticPr fontId="6"/>
  </si>
  <si>
    <t>0967-22-0813</t>
    <phoneticPr fontId="6"/>
  </si>
  <si>
    <t>FAX</t>
    <phoneticPr fontId="6"/>
  </si>
  <si>
    <t>0967-22-0814</t>
    <phoneticPr fontId="6"/>
  </si>
  <si>
    <t>活動日程表</t>
    <rPh sb="0" eb="2">
      <t>カツドウ</t>
    </rPh>
    <rPh sb="2" eb="5">
      <t>ニッテイヒョウ</t>
    </rPh>
    <phoneticPr fontId="6"/>
  </si>
  <si>
    <t>４．登山を行う場合</t>
    <rPh sb="2" eb="4">
      <t>トザン</t>
    </rPh>
    <rPh sb="5" eb="6">
      <t>オコナ</t>
    </rPh>
    <rPh sb="7" eb="9">
      <t>バアイ</t>
    </rPh>
    <phoneticPr fontId="6"/>
  </si>
  <si>
    <t>上記１．2に変更が表示た場合</t>
    <rPh sb="0" eb="2">
      <t>ジョウキ</t>
    </rPh>
    <rPh sb="6" eb="8">
      <t>ヘンコウ</t>
    </rPh>
    <rPh sb="9" eb="11">
      <t>ヒョウジ</t>
    </rPh>
    <rPh sb="12" eb="14">
      <t>バアイ</t>
    </rPh>
    <phoneticPr fontId="6"/>
  </si>
  <si>
    <t>04</t>
    <phoneticPr fontId="6"/>
  </si>
  <si>
    <t>05</t>
    <phoneticPr fontId="6"/>
  </si>
  <si>
    <t>変更届</t>
    <rPh sb="0" eb="2">
      <t>ヘンコウ</t>
    </rPh>
    <rPh sb="2" eb="3">
      <t>トドケ</t>
    </rPh>
    <phoneticPr fontId="6"/>
  </si>
  <si>
    <t>【変更が生じる毎】</t>
    <rPh sb="1" eb="3">
      <t>ヘンコウ</t>
    </rPh>
    <rPh sb="4" eb="5">
      <t>ショウ</t>
    </rPh>
    <rPh sb="7" eb="8">
      <t>ゴト</t>
    </rPh>
    <phoneticPr fontId="6"/>
  </si>
  <si>
    <t>３．人数、食事数、教材数、活動内容などの変更が生じた場合</t>
    <rPh sb="2" eb="4">
      <t>ニンズウ</t>
    </rPh>
    <rPh sb="5" eb="7">
      <t>ショクジ</t>
    </rPh>
    <rPh sb="7" eb="8">
      <t>スウ</t>
    </rPh>
    <rPh sb="9" eb="11">
      <t>キョウザイ</t>
    </rPh>
    <rPh sb="11" eb="12">
      <t>スウ</t>
    </rPh>
    <rPh sb="13" eb="15">
      <t>カツドウ</t>
    </rPh>
    <rPh sb="15" eb="17">
      <t>ナイヨウ</t>
    </rPh>
    <rPh sb="20" eb="22">
      <t>ヘンコウ</t>
    </rPh>
    <rPh sb="23" eb="24">
      <t>ショウ</t>
    </rPh>
    <rPh sb="26" eb="28">
      <t>バアイ</t>
    </rPh>
    <phoneticPr fontId="6"/>
  </si>
  <si>
    <t>提出日</t>
    <rPh sb="0" eb="2">
      <t>テイシュツ</t>
    </rPh>
    <rPh sb="2" eb="3">
      <t>ビ</t>
    </rPh>
    <phoneticPr fontId="6"/>
  </si>
  <si>
    <t>月</t>
    <rPh sb="0" eb="1">
      <t>ガツ</t>
    </rPh>
    <phoneticPr fontId="6"/>
  </si>
  <si>
    <t>日</t>
    <rPh sb="0" eb="1">
      <t>ヒ</t>
    </rPh>
    <phoneticPr fontId="6"/>
  </si>
  <si>
    <t>団体名</t>
    <rPh sb="0" eb="2">
      <t>ダンタイ</t>
    </rPh>
    <rPh sb="2" eb="3">
      <t>メイ</t>
    </rPh>
    <phoneticPr fontId="1"/>
  </si>
  <si>
    <t>団体名</t>
    <rPh sb="0" eb="2">
      <t>ダンタイ</t>
    </rPh>
    <rPh sb="2" eb="3">
      <t>メイ</t>
    </rPh>
    <phoneticPr fontId="6"/>
  </si>
  <si>
    <t>（カナ）</t>
    <phoneticPr fontId="6"/>
  </si>
  <si>
    <t>担当者</t>
    <rPh sb="0" eb="3">
      <t>タントウシャ</t>
    </rPh>
    <phoneticPr fontId="6"/>
  </si>
  <si>
    <t>メール</t>
    <phoneticPr fontId="6"/>
  </si>
  <si>
    <t>携帯</t>
    <rPh sb="0" eb="2">
      <t>ケイタイ</t>
    </rPh>
    <phoneticPr fontId="6"/>
  </si>
  <si>
    <t>利用期間</t>
    <rPh sb="0" eb="2">
      <t>リヨウ</t>
    </rPh>
    <rPh sb="2" eb="4">
      <t>キカン</t>
    </rPh>
    <phoneticPr fontId="6"/>
  </si>
  <si>
    <t>年</t>
    <rPh sb="0" eb="1">
      <t>ネン</t>
    </rPh>
    <phoneticPr fontId="6"/>
  </si>
  <si>
    <t>月</t>
    <rPh sb="0" eb="1">
      <t>ゲツ</t>
    </rPh>
    <phoneticPr fontId="6"/>
  </si>
  <si>
    <t>（</t>
    <phoneticPr fontId="6"/>
  </si>
  <si>
    <t>）</t>
    <phoneticPr fontId="6"/>
  </si>
  <si>
    <t>～</t>
    <phoneticPr fontId="1"/>
  </si>
  <si>
    <t>～</t>
    <phoneticPr fontId="6"/>
  </si>
  <si>
    <t>【</t>
    <phoneticPr fontId="6"/>
  </si>
  <si>
    <t>泊</t>
    <rPh sb="0" eb="1">
      <t>ハク</t>
    </rPh>
    <phoneticPr fontId="6"/>
  </si>
  <si>
    <t>】</t>
    <phoneticPr fontId="6"/>
  </si>
  <si>
    <t>食物アレルギーの有無に関わらず、「アレルギー（アナフィラキシー）対応連絡票」を必ず提出ください。</t>
    <rPh sb="0" eb="2">
      <t>ショクモツ</t>
    </rPh>
    <rPh sb="8" eb="10">
      <t>ウム</t>
    </rPh>
    <rPh sb="11" eb="12">
      <t>カカ</t>
    </rPh>
    <rPh sb="32" eb="34">
      <t>タイオウ</t>
    </rPh>
    <rPh sb="34" eb="36">
      <t>レンラク</t>
    </rPh>
    <rPh sb="36" eb="37">
      <t>ヒョウ</t>
    </rPh>
    <rPh sb="39" eb="40">
      <t>カナラ</t>
    </rPh>
    <rPh sb="41" eb="43">
      <t>テイシュツ</t>
    </rPh>
    <phoneticPr fontId="6"/>
  </si>
  <si>
    <t>１．レストランバイキング食</t>
    <rPh sb="12" eb="13">
      <t>ショク</t>
    </rPh>
    <phoneticPr fontId="6"/>
  </si>
  <si>
    <t>プルダウンリスト</t>
    <phoneticPr fontId="6"/>
  </si>
  <si>
    <t>期日</t>
    <rPh sb="0" eb="2">
      <t>キジツ</t>
    </rPh>
    <phoneticPr fontId="1"/>
  </si>
  <si>
    <t>期日</t>
    <rPh sb="0" eb="2">
      <t>キジツ</t>
    </rPh>
    <phoneticPr fontId="6"/>
  </si>
  <si>
    <t>朝　食</t>
    <rPh sb="0" eb="1">
      <t>アサ</t>
    </rPh>
    <rPh sb="2" eb="3">
      <t>ショク</t>
    </rPh>
    <phoneticPr fontId="1"/>
  </si>
  <si>
    <t>朝　食</t>
    <rPh sb="0" eb="1">
      <t>アサ</t>
    </rPh>
    <rPh sb="2" eb="3">
      <t>ショク</t>
    </rPh>
    <phoneticPr fontId="6"/>
  </si>
  <si>
    <t>昼　食</t>
    <rPh sb="0" eb="1">
      <t>ヒル</t>
    </rPh>
    <rPh sb="2" eb="3">
      <t>ショク</t>
    </rPh>
    <phoneticPr fontId="1"/>
  </si>
  <si>
    <t>昼　食</t>
    <rPh sb="0" eb="1">
      <t>ヒル</t>
    </rPh>
    <rPh sb="2" eb="3">
      <t>ショク</t>
    </rPh>
    <phoneticPr fontId="6"/>
  </si>
  <si>
    <t>夕　食</t>
    <rPh sb="0" eb="1">
      <t>ユウ</t>
    </rPh>
    <rPh sb="2" eb="3">
      <t>ショク</t>
    </rPh>
    <phoneticPr fontId="6"/>
  </si>
  <si>
    <t>野外調理メニュー</t>
    <rPh sb="0" eb="2">
      <t>ヤガイ</t>
    </rPh>
    <rPh sb="2" eb="4">
      <t>チョウリ</t>
    </rPh>
    <phoneticPr fontId="6"/>
  </si>
  <si>
    <t>燃料メニュー</t>
    <rPh sb="0" eb="2">
      <t>ネンリョウ</t>
    </rPh>
    <phoneticPr fontId="6"/>
  </si>
  <si>
    <t>合計</t>
    <rPh sb="0" eb="2">
      <t>ゴウケイ</t>
    </rPh>
    <phoneticPr fontId="1"/>
  </si>
  <si>
    <t>合計</t>
    <rPh sb="0" eb="2">
      <t>ゴウケイ</t>
    </rPh>
    <phoneticPr fontId="6"/>
  </si>
  <si>
    <t>幼児</t>
    <rPh sb="0" eb="2">
      <t>ヨウジ</t>
    </rPh>
    <phoneticPr fontId="1"/>
  </si>
  <si>
    <t>幼児</t>
    <rPh sb="0" eb="2">
      <t>ヨウジ</t>
    </rPh>
    <phoneticPr fontId="6"/>
  </si>
  <si>
    <t>小学生</t>
    <rPh sb="0" eb="3">
      <t>ショウガクセイ</t>
    </rPh>
    <phoneticPr fontId="6"/>
  </si>
  <si>
    <t>中学生以上</t>
    <rPh sb="0" eb="3">
      <t>チュウガクセイ</t>
    </rPh>
    <rPh sb="3" eb="5">
      <t>イジョウ</t>
    </rPh>
    <phoneticPr fontId="6"/>
  </si>
  <si>
    <t>焼きそば</t>
    <rPh sb="0" eb="1">
      <t>ヤ</t>
    </rPh>
    <phoneticPr fontId="6"/>
  </si>
  <si>
    <t>クラフト用薪【焼き板用】</t>
    <rPh sb="4" eb="5">
      <t>ヨウ</t>
    </rPh>
    <rPh sb="5" eb="6">
      <t>マキ</t>
    </rPh>
    <rPh sb="7" eb="8">
      <t>ヤキ</t>
    </rPh>
    <rPh sb="9" eb="10">
      <t>イタ</t>
    </rPh>
    <rPh sb="10" eb="11">
      <t>ヨウ</t>
    </rPh>
    <phoneticPr fontId="6"/>
  </si>
  <si>
    <t>カレーライス（中辛）</t>
    <rPh sb="7" eb="9">
      <t>チュウカラ</t>
    </rPh>
    <phoneticPr fontId="6"/>
  </si>
  <si>
    <t>ロウソク（体育館・講堂用）</t>
    <rPh sb="5" eb="8">
      <t>タイイクカン</t>
    </rPh>
    <rPh sb="9" eb="11">
      <t>コウドウ</t>
    </rPh>
    <rPh sb="11" eb="12">
      <t>ヨウ</t>
    </rPh>
    <phoneticPr fontId="6"/>
  </si>
  <si>
    <t>カレーライス（甘口）</t>
    <rPh sb="7" eb="9">
      <t>アマクチ</t>
    </rPh>
    <phoneticPr fontId="6"/>
  </si>
  <si>
    <t>ロウソク（大研修室用）</t>
    <rPh sb="5" eb="6">
      <t>ダイ</t>
    </rPh>
    <rPh sb="6" eb="9">
      <t>ケンシュウシツ</t>
    </rPh>
    <rPh sb="9" eb="10">
      <t>ヨウ</t>
    </rPh>
    <phoneticPr fontId="6"/>
  </si>
  <si>
    <t>ハヤシライス</t>
    <phoneticPr fontId="6"/>
  </si>
  <si>
    <t>キャンプファイヤー薪（井桁）</t>
    <rPh sb="9" eb="10">
      <t>マキ</t>
    </rPh>
    <rPh sb="11" eb="13">
      <t>イゲタ</t>
    </rPh>
    <phoneticPr fontId="6"/>
  </si>
  <si>
    <t>キャンプファイヤー薪（中詰め）</t>
    <rPh sb="9" eb="10">
      <t>マキ</t>
    </rPh>
    <rPh sb="11" eb="12">
      <t>ナカ</t>
    </rPh>
    <rPh sb="12" eb="13">
      <t>ツ</t>
    </rPh>
    <phoneticPr fontId="6"/>
  </si>
  <si>
    <t>野外調理用薪</t>
    <rPh sb="0" eb="2">
      <t>ヤガイ</t>
    </rPh>
    <rPh sb="2" eb="4">
      <t>チョウリ</t>
    </rPh>
    <rPh sb="4" eb="5">
      <t>ヨウ</t>
    </rPh>
    <rPh sb="5" eb="6">
      <t>マキ</t>
    </rPh>
    <phoneticPr fontId="6"/>
  </si>
  <si>
    <t>２．野外調理メニュー</t>
    <rPh sb="2" eb="4">
      <t>ヤガイ</t>
    </rPh>
    <rPh sb="4" eb="6">
      <t>チョウリ</t>
    </rPh>
    <phoneticPr fontId="6"/>
  </si>
  <si>
    <t>バーベキュー</t>
    <phoneticPr fontId="6"/>
  </si>
  <si>
    <t>野外調理用ガスコンロ</t>
    <rPh sb="0" eb="2">
      <t>ヤガイ</t>
    </rPh>
    <rPh sb="2" eb="5">
      <t>チョウリヨウ</t>
    </rPh>
    <phoneticPr fontId="6"/>
  </si>
  <si>
    <t>石窯ピザ・パンセット</t>
    <rPh sb="0" eb="1">
      <t>イシ</t>
    </rPh>
    <rPh sb="1" eb="2">
      <t>ガマ</t>
    </rPh>
    <phoneticPr fontId="6"/>
  </si>
  <si>
    <t>ピザ・パン用燃料セット</t>
    <rPh sb="5" eb="6">
      <t>ヨウ</t>
    </rPh>
    <rPh sb="6" eb="8">
      <t>ネンリョウ</t>
    </rPh>
    <phoneticPr fontId="6"/>
  </si>
  <si>
    <t>時間帯</t>
    <rPh sb="0" eb="3">
      <t>ジカンタイ</t>
    </rPh>
    <phoneticPr fontId="1"/>
  </si>
  <si>
    <t>時間帯</t>
    <rPh sb="0" eb="3">
      <t>ジカンタイ</t>
    </rPh>
    <phoneticPr fontId="6"/>
  </si>
  <si>
    <t>メニュー</t>
    <phoneticPr fontId="1"/>
  </si>
  <si>
    <t>メニュー</t>
    <phoneticPr fontId="6"/>
  </si>
  <si>
    <t>注文数</t>
    <rPh sb="0" eb="2">
      <t>チュウモン</t>
    </rPh>
    <phoneticPr fontId="6"/>
  </si>
  <si>
    <t>班編成（人数×班の数）</t>
    <rPh sb="0" eb="1">
      <t>ハン</t>
    </rPh>
    <rPh sb="1" eb="3">
      <t>ヘンセイ</t>
    </rPh>
    <rPh sb="4" eb="6">
      <t>ニンズウ</t>
    </rPh>
    <rPh sb="7" eb="8">
      <t>ハン</t>
    </rPh>
    <rPh sb="9" eb="10">
      <t>カズ</t>
    </rPh>
    <phoneticPr fontId="1"/>
  </si>
  <si>
    <t>班編成（人数×班の数）</t>
    <rPh sb="0" eb="1">
      <t>ハン</t>
    </rPh>
    <rPh sb="1" eb="3">
      <t>ヘンセイ</t>
    </rPh>
    <rPh sb="4" eb="6">
      <t>ニンズウ</t>
    </rPh>
    <rPh sb="7" eb="8">
      <t>ハン</t>
    </rPh>
    <rPh sb="9" eb="10">
      <t>カズ</t>
    </rPh>
    <phoneticPr fontId="6"/>
  </si>
  <si>
    <t>石窯ピザのみ（パンなし）</t>
    <rPh sb="0" eb="1">
      <t>イシ</t>
    </rPh>
    <rPh sb="1" eb="2">
      <t>ガマ</t>
    </rPh>
    <phoneticPr fontId="6"/>
  </si>
  <si>
    <t>バーベキュー木炭（9kg）</t>
    <rPh sb="6" eb="8">
      <t>モクタン</t>
    </rPh>
    <phoneticPr fontId="6"/>
  </si>
  <si>
    <t>×</t>
    <phoneticPr fontId="1"/>
  </si>
  <si>
    <t>×</t>
    <phoneticPr fontId="6"/>
  </si>
  <si>
    <t>石窯パンのみ（ピザなし）</t>
    <rPh sb="0" eb="1">
      <t>イシ</t>
    </rPh>
    <rPh sb="1" eb="2">
      <t>ガマ</t>
    </rPh>
    <phoneticPr fontId="6"/>
  </si>
  <si>
    <t>バーベキュー木炭（6kg）</t>
    <rPh sb="6" eb="8">
      <t>モクタン</t>
    </rPh>
    <phoneticPr fontId="6"/>
  </si>
  <si>
    <t>石窯ピザ・キャベツスープセット</t>
    <rPh sb="0" eb="1">
      <t>イシ</t>
    </rPh>
    <rPh sb="1" eb="2">
      <t>ガマ</t>
    </rPh>
    <phoneticPr fontId="6"/>
  </si>
  <si>
    <t>バーベキュー木炭（3kg）</t>
    <rPh sb="6" eb="8">
      <t>モクタン</t>
    </rPh>
    <phoneticPr fontId="6"/>
  </si>
  <si>
    <t>キャベツスープのみ</t>
    <phoneticPr fontId="6"/>
  </si>
  <si>
    <t>石窯クッキー</t>
    <rPh sb="0" eb="1">
      <t>イシ</t>
    </rPh>
    <rPh sb="1" eb="2">
      <t>ガマ</t>
    </rPh>
    <phoneticPr fontId="6"/>
  </si>
  <si>
    <t>※　食数・班構成等の変更期限：数量を問わず、利用日１週間前（15：00）</t>
    <rPh sb="2" eb="4">
      <t>ショクスウ</t>
    </rPh>
    <rPh sb="5" eb="6">
      <t>ハン</t>
    </rPh>
    <rPh sb="6" eb="8">
      <t>コウセイ</t>
    </rPh>
    <rPh sb="8" eb="9">
      <t>トウ</t>
    </rPh>
    <rPh sb="10" eb="12">
      <t>ヘンコウ</t>
    </rPh>
    <rPh sb="12" eb="14">
      <t>キゲン</t>
    </rPh>
    <rPh sb="15" eb="17">
      <t>スウリョウ</t>
    </rPh>
    <rPh sb="18" eb="19">
      <t>ト</t>
    </rPh>
    <rPh sb="22" eb="24">
      <t>リヨウ</t>
    </rPh>
    <rPh sb="24" eb="25">
      <t>ヒ</t>
    </rPh>
    <rPh sb="26" eb="28">
      <t>シュウカン</t>
    </rPh>
    <rPh sb="28" eb="29">
      <t>マエ</t>
    </rPh>
    <phoneticPr fontId="6"/>
  </si>
  <si>
    <t>朝食（和食）</t>
    <rPh sb="0" eb="2">
      <t>チョウショク</t>
    </rPh>
    <rPh sb="3" eb="5">
      <t>ワショク</t>
    </rPh>
    <phoneticPr fontId="6"/>
  </si>
  <si>
    <t>教材メニュー</t>
    <rPh sb="0" eb="2">
      <t>キョウザイ</t>
    </rPh>
    <phoneticPr fontId="6"/>
  </si>
  <si>
    <t>※　10人単位からの注文となるものがあります。「利用の手引き」（P.20）で確認ください。</t>
    <rPh sb="4" eb="5">
      <t>ニン</t>
    </rPh>
    <rPh sb="5" eb="7">
      <t>タンイ</t>
    </rPh>
    <rPh sb="10" eb="12">
      <t>チュウモン</t>
    </rPh>
    <rPh sb="24" eb="26">
      <t>リヨウ</t>
    </rPh>
    <rPh sb="27" eb="29">
      <t>テビ</t>
    </rPh>
    <rPh sb="38" eb="40">
      <t>カクニン</t>
    </rPh>
    <phoneticPr fontId="6"/>
  </si>
  <si>
    <t>朝食（洋食）</t>
    <rPh sb="0" eb="2">
      <t>チョウショク</t>
    </rPh>
    <rPh sb="3" eb="5">
      <t>ヨウショク</t>
    </rPh>
    <phoneticPr fontId="6"/>
  </si>
  <si>
    <t>防災食（あたたかい）</t>
    <rPh sb="0" eb="2">
      <t>ボウサイ</t>
    </rPh>
    <rPh sb="2" eb="3">
      <t>ショク</t>
    </rPh>
    <phoneticPr fontId="6"/>
  </si>
  <si>
    <t>グラウンド用石灰（20kg）</t>
    <rPh sb="5" eb="6">
      <t>ヨウ</t>
    </rPh>
    <rPh sb="6" eb="8">
      <t>セッカイ</t>
    </rPh>
    <phoneticPr fontId="6"/>
  </si>
  <si>
    <t>３．燃料（野外調理・キャンプファイヤー・キャンドルのつどい・焼板）</t>
    <rPh sb="2" eb="4">
      <t>ネンリョウ</t>
    </rPh>
    <rPh sb="5" eb="7">
      <t>ヤガイ</t>
    </rPh>
    <rPh sb="7" eb="9">
      <t>チョウリ</t>
    </rPh>
    <rPh sb="30" eb="31">
      <t>ヤ</t>
    </rPh>
    <rPh sb="31" eb="32">
      <t>イタ</t>
    </rPh>
    <phoneticPr fontId="6"/>
  </si>
  <si>
    <t>４．教材等（荒天時分も含む）</t>
    <rPh sb="2" eb="4">
      <t>キョウザイ</t>
    </rPh>
    <rPh sb="4" eb="5">
      <t>トウ</t>
    </rPh>
    <rPh sb="6" eb="8">
      <t>コウテン</t>
    </rPh>
    <rPh sb="8" eb="9">
      <t>ジ</t>
    </rPh>
    <rPh sb="9" eb="10">
      <t>ブン</t>
    </rPh>
    <rPh sb="11" eb="12">
      <t>フク</t>
    </rPh>
    <phoneticPr fontId="6"/>
  </si>
  <si>
    <t>防災食（常温）</t>
    <rPh sb="0" eb="2">
      <t>ボウサイ</t>
    </rPh>
    <rPh sb="2" eb="3">
      <t>ショク</t>
    </rPh>
    <rPh sb="4" eb="6">
      <t>ジョウオン</t>
    </rPh>
    <phoneticPr fontId="6"/>
  </si>
  <si>
    <t>焼き板（火おこし有）</t>
    <rPh sb="0" eb="1">
      <t>ヤ</t>
    </rPh>
    <rPh sb="2" eb="3">
      <t>イタ</t>
    </rPh>
    <rPh sb="4" eb="5">
      <t>ヒ</t>
    </rPh>
    <rPh sb="8" eb="9">
      <t>アリ</t>
    </rPh>
    <phoneticPr fontId="6"/>
  </si>
  <si>
    <t>焼き板（火おこし無）</t>
    <rPh sb="0" eb="1">
      <t>ヤ</t>
    </rPh>
    <rPh sb="2" eb="3">
      <t>イタ</t>
    </rPh>
    <rPh sb="4" eb="5">
      <t>ヒ</t>
    </rPh>
    <rPh sb="8" eb="9">
      <t>ナ</t>
    </rPh>
    <phoneticPr fontId="6"/>
  </si>
  <si>
    <t>品　　名</t>
    <rPh sb="0" eb="1">
      <t>ヒン</t>
    </rPh>
    <rPh sb="3" eb="4">
      <t>ナ</t>
    </rPh>
    <phoneticPr fontId="6"/>
  </si>
  <si>
    <t>セット数</t>
    <rPh sb="3" eb="4">
      <t>スウ</t>
    </rPh>
    <phoneticPr fontId="6"/>
  </si>
  <si>
    <t>品　名</t>
    <rPh sb="0" eb="1">
      <t>ヒン</t>
    </rPh>
    <rPh sb="2" eb="3">
      <t>ナ</t>
    </rPh>
    <phoneticPr fontId="6"/>
  </si>
  <si>
    <t>個数</t>
    <rPh sb="0" eb="2">
      <t>コスウ</t>
    </rPh>
    <phoneticPr fontId="6"/>
  </si>
  <si>
    <t>朝食</t>
    <rPh sb="0" eb="2">
      <t>チョウショク</t>
    </rPh>
    <phoneticPr fontId="6"/>
  </si>
  <si>
    <t>マイ箸</t>
    <rPh sb="2" eb="3">
      <t>ハシ</t>
    </rPh>
    <phoneticPr fontId="1"/>
  </si>
  <si>
    <t>マイ箸</t>
    <rPh sb="2" eb="3">
      <t>ハシ</t>
    </rPh>
    <phoneticPr fontId="6"/>
  </si>
  <si>
    <t>昼食</t>
    <rPh sb="0" eb="2">
      <t>チュウショク</t>
    </rPh>
    <phoneticPr fontId="6"/>
  </si>
  <si>
    <t>マイスプーン</t>
    <phoneticPr fontId="6"/>
  </si>
  <si>
    <t>夕食</t>
    <rPh sb="0" eb="2">
      <t>ユウショク</t>
    </rPh>
    <phoneticPr fontId="6"/>
  </si>
  <si>
    <t>勾玉</t>
    <rPh sb="0" eb="2">
      <t>マガタマ</t>
    </rPh>
    <phoneticPr fontId="6"/>
  </si>
  <si>
    <t>プラホビー</t>
    <phoneticPr fontId="6"/>
  </si>
  <si>
    <t>【防災】アロマキャンドル</t>
    <rPh sb="1" eb="3">
      <t>ボウサイ</t>
    </rPh>
    <phoneticPr fontId="6"/>
  </si>
  <si>
    <t>弁当メニュー</t>
    <rPh sb="0" eb="2">
      <t>ベントウ</t>
    </rPh>
    <phoneticPr fontId="6"/>
  </si>
  <si>
    <t>竹とんぼ</t>
    <rPh sb="0" eb="1">
      <t>タケ</t>
    </rPh>
    <phoneticPr fontId="6"/>
  </si>
  <si>
    <t>５．弁当</t>
    <rPh sb="2" eb="4">
      <t>ベントウ</t>
    </rPh>
    <phoneticPr fontId="6"/>
  </si>
  <si>
    <t>提出前のチェックリスト</t>
    <rPh sb="0" eb="2">
      <t>テイシュツ</t>
    </rPh>
    <rPh sb="2" eb="3">
      <t>マエ</t>
    </rPh>
    <phoneticPr fontId="6"/>
  </si>
  <si>
    <t>竹とんぼ・色鉛筆</t>
    <rPh sb="0" eb="1">
      <t>タケ</t>
    </rPh>
    <rPh sb="5" eb="8">
      <t>イロエンピツ</t>
    </rPh>
    <phoneticPr fontId="6"/>
  </si>
  <si>
    <t>下記のことについてご同意の上、✔を付してください</t>
    <rPh sb="0" eb="2">
      <t>カキ</t>
    </rPh>
    <rPh sb="10" eb="12">
      <t>ドウイ</t>
    </rPh>
    <rPh sb="13" eb="14">
      <t>ウエ</t>
    </rPh>
    <rPh sb="17" eb="18">
      <t>フ</t>
    </rPh>
    <phoneticPr fontId="6"/>
  </si>
  <si>
    <t>①おにぎり３個弁当</t>
    <rPh sb="6" eb="7">
      <t>コ</t>
    </rPh>
    <rPh sb="7" eb="9">
      <t>ベントウ</t>
    </rPh>
    <phoneticPr fontId="6"/>
  </si>
  <si>
    <t>竹とんぼ・木とんぼ</t>
    <rPh sb="0" eb="1">
      <t>タケ</t>
    </rPh>
    <rPh sb="5" eb="6">
      <t>キ</t>
    </rPh>
    <phoneticPr fontId="6"/>
  </si>
  <si>
    <t>受取日</t>
    <rPh sb="0" eb="3">
      <t>ウケトリビ</t>
    </rPh>
    <phoneticPr fontId="6"/>
  </si>
  <si>
    <t>「食堂ご利用等キャンセルの際のお取扱いについて」を確認し、キャンセルポリシーに同意します。</t>
    <rPh sb="1" eb="3">
      <t>ショクドウ</t>
    </rPh>
    <rPh sb="4" eb="6">
      <t>リヨウ</t>
    </rPh>
    <rPh sb="6" eb="7">
      <t>トウ</t>
    </rPh>
    <rPh sb="13" eb="14">
      <t>サイ</t>
    </rPh>
    <rPh sb="16" eb="18">
      <t>トリアツカ</t>
    </rPh>
    <rPh sb="25" eb="27">
      <t>カクニン</t>
    </rPh>
    <rPh sb="39" eb="41">
      <t>ドウイ</t>
    </rPh>
    <phoneticPr fontId="6"/>
  </si>
  <si>
    <t>②二段おにぎり４個弁当</t>
    <rPh sb="1" eb="3">
      <t>ニダン</t>
    </rPh>
    <rPh sb="8" eb="9">
      <t>コ</t>
    </rPh>
    <rPh sb="9" eb="11">
      <t>ベントウ</t>
    </rPh>
    <phoneticPr fontId="6"/>
  </si>
  <si>
    <t>③二段おにぎり３個弁当</t>
    <rPh sb="1" eb="3">
      <t>ニダン</t>
    </rPh>
    <rPh sb="8" eb="9">
      <t>コ</t>
    </rPh>
    <rPh sb="9" eb="11">
      <t>ベントウ</t>
    </rPh>
    <phoneticPr fontId="6"/>
  </si>
  <si>
    <t>氷（1ｋｇ）</t>
    <rPh sb="0" eb="1">
      <t>コオリ</t>
    </rPh>
    <phoneticPr fontId="6"/>
  </si>
  <si>
    <t>注文数を変更する場合は、速やかに更新版として本紙を提出します。</t>
    <rPh sb="0" eb="3">
      <t>チュウモンスウ</t>
    </rPh>
    <rPh sb="4" eb="6">
      <t>ヘンコウ</t>
    </rPh>
    <rPh sb="8" eb="10">
      <t>バアイ</t>
    </rPh>
    <rPh sb="12" eb="13">
      <t>スミ</t>
    </rPh>
    <rPh sb="16" eb="18">
      <t>コウシン</t>
    </rPh>
    <rPh sb="18" eb="19">
      <t>バン</t>
    </rPh>
    <rPh sb="22" eb="24">
      <t>ホンシ</t>
    </rPh>
    <rPh sb="25" eb="27">
      <t>テイシュツ</t>
    </rPh>
    <phoneticPr fontId="6"/>
  </si>
  <si>
    <t>④幕ノ内弁当</t>
    <rPh sb="1" eb="2">
      <t>マク</t>
    </rPh>
    <rPh sb="3" eb="4">
      <t>ウチ</t>
    </rPh>
    <rPh sb="4" eb="6">
      <t>ベントウ</t>
    </rPh>
    <phoneticPr fontId="6"/>
  </si>
  <si>
    <t>⑤お茶付き弁当</t>
    <rPh sb="2" eb="3">
      <t>チャ</t>
    </rPh>
    <rPh sb="3" eb="4">
      <t>ツ</t>
    </rPh>
    <rPh sb="5" eb="7">
      <t>ベントウ</t>
    </rPh>
    <phoneticPr fontId="6"/>
  </si>
  <si>
    <t>⑥幼児弁当</t>
    <rPh sb="1" eb="3">
      <t>ヨウジ</t>
    </rPh>
    <rPh sb="3" eb="5">
      <t>ベントウ</t>
    </rPh>
    <phoneticPr fontId="6"/>
  </si>
  <si>
    <t>※　同一弁当３個から注文可能です。</t>
    <rPh sb="2" eb="4">
      <t>ドウイツ</t>
    </rPh>
    <rPh sb="4" eb="6">
      <t>ベントウ</t>
    </rPh>
    <rPh sb="7" eb="8">
      <t>コ</t>
    </rPh>
    <rPh sb="10" eb="12">
      <t>チュウモン</t>
    </rPh>
    <rPh sb="12" eb="14">
      <t>カノウ</t>
    </rPh>
    <phoneticPr fontId="6"/>
  </si>
  <si>
    <t>国立阿蘇青少年交流の家</t>
    <rPh sb="0" eb="2">
      <t>コクリツ</t>
    </rPh>
    <rPh sb="2" eb="4">
      <t>アソ</t>
    </rPh>
    <rPh sb="4" eb="7">
      <t>セイショウネン</t>
    </rPh>
    <rPh sb="7" eb="9">
      <t>コウリュウ</t>
    </rPh>
    <rPh sb="10" eb="11">
      <t>イエ</t>
    </rPh>
    <phoneticPr fontId="6"/>
  </si>
  <si>
    <t>レストランきらら</t>
    <phoneticPr fontId="6"/>
  </si>
  <si>
    <t>TEL：0967-22-0813　　FAX：0967-22-0814</t>
    <phoneticPr fontId="6"/>
  </si>
  <si>
    <t>TEL：0967-22-1621　　FAX：0967-22-1657</t>
    <phoneticPr fontId="6"/>
  </si>
  <si>
    <t>35501@compass-jpn.com</t>
    <phoneticPr fontId="6"/>
  </si>
  <si>
    <t>03</t>
    <phoneticPr fontId="1"/>
  </si>
  <si>
    <t>02</t>
    <phoneticPr fontId="6"/>
  </si>
  <si>
    <t>5班</t>
    <rPh sb="1" eb="2">
      <t>ハン</t>
    </rPh>
    <phoneticPr fontId="1"/>
  </si>
  <si>
    <t>8人</t>
    <rPh sb="1" eb="2">
      <t>ニン</t>
    </rPh>
    <phoneticPr fontId="1"/>
  </si>
  <si>
    <t>クサハラ　タロウ</t>
    <phoneticPr fontId="1"/>
  </si>
  <si>
    <t>利用者一覧（名簿）</t>
    <rPh sb="0" eb="3">
      <t>リヨウシャ</t>
    </rPh>
    <rPh sb="3" eb="5">
      <t>イチラン</t>
    </rPh>
    <rPh sb="6" eb="8">
      <t>メイボ</t>
    </rPh>
    <phoneticPr fontId="6"/>
  </si>
  <si>
    <t>【提出期限 ： 利用初日の受付時】</t>
    <rPh sb="1" eb="3">
      <t>テイシュツ</t>
    </rPh>
    <rPh sb="3" eb="5">
      <t>キゲン</t>
    </rPh>
    <rPh sb="8" eb="10">
      <t>リヨウ</t>
    </rPh>
    <rPh sb="10" eb="12">
      <t>ショニチ</t>
    </rPh>
    <rPh sb="13" eb="15">
      <t>ウケツケ</t>
    </rPh>
    <rPh sb="15" eb="16">
      <t>ジ</t>
    </rPh>
    <phoneticPr fontId="6"/>
  </si>
  <si>
    <t>：</t>
    <phoneticPr fontId="6"/>
  </si>
  <si>
    <t>番号</t>
    <rPh sb="0" eb="2">
      <t>バンゴウ</t>
    </rPh>
    <phoneticPr fontId="6"/>
  </si>
  <si>
    <t>名前</t>
    <rPh sb="0" eb="2">
      <t>ナマエ</t>
    </rPh>
    <phoneticPr fontId="6"/>
  </si>
  <si>
    <t>性別</t>
    <rPh sb="0" eb="2">
      <t>セイベツ</t>
    </rPh>
    <phoneticPr fontId="1"/>
  </si>
  <si>
    <t>性別</t>
    <rPh sb="0" eb="2">
      <t>セイベツ</t>
    </rPh>
    <phoneticPr fontId="6"/>
  </si>
  <si>
    <t>年齢
または
学年</t>
    <rPh sb="0" eb="2">
      <t>ネンレイ</t>
    </rPh>
    <rPh sb="7" eb="9">
      <t>ガクネン</t>
    </rPh>
    <phoneticPr fontId="6"/>
  </si>
  <si>
    <t>引率者
チェック</t>
    <rPh sb="0" eb="3">
      <t>インソツシャ</t>
    </rPh>
    <phoneticPr fontId="6"/>
  </si>
  <si>
    <t>9日目</t>
    <rPh sb="1" eb="2">
      <t>ニチ</t>
    </rPh>
    <rPh sb="2" eb="3">
      <t>メ</t>
    </rPh>
    <phoneticPr fontId="1"/>
  </si>
  <si>
    <t>10日目</t>
    <rPh sb="2" eb="3">
      <t>ニチ</t>
    </rPh>
    <rPh sb="3" eb="4">
      <t>メ</t>
    </rPh>
    <phoneticPr fontId="1"/>
  </si>
  <si>
    <t>11日目</t>
    <rPh sb="2" eb="3">
      <t>ニチ</t>
    </rPh>
    <rPh sb="3" eb="4">
      <t>メ</t>
    </rPh>
    <phoneticPr fontId="1"/>
  </si>
  <si>
    <t>12日目</t>
    <rPh sb="2" eb="3">
      <t>ニチ</t>
    </rPh>
    <rPh sb="3" eb="4">
      <t>メ</t>
    </rPh>
    <phoneticPr fontId="1"/>
  </si>
  <si>
    <t>13日目</t>
    <rPh sb="2" eb="3">
      <t>ニチ</t>
    </rPh>
    <rPh sb="3" eb="4">
      <t>メ</t>
    </rPh>
    <phoneticPr fontId="1"/>
  </si>
  <si>
    <t>【提出〆切　：　ご利用２か月前】</t>
    <rPh sb="1" eb="3">
      <t>テイシュツ</t>
    </rPh>
    <rPh sb="3" eb="5">
      <t>シメキリ</t>
    </rPh>
    <rPh sb="9" eb="11">
      <t>リヨウ</t>
    </rPh>
    <rPh sb="13" eb="14">
      <t>ゲツ</t>
    </rPh>
    <rPh sb="14" eb="15">
      <t>マエ</t>
    </rPh>
    <phoneticPr fontId="6"/>
  </si>
  <si>
    <t>実施期日</t>
    <rPh sb="0" eb="2">
      <t>ジッシ</t>
    </rPh>
    <rPh sb="2" eb="4">
      <t>キジツ</t>
    </rPh>
    <phoneticPr fontId="6"/>
  </si>
  <si>
    <t>令和</t>
    <rPh sb="0" eb="2">
      <t>レイワ</t>
    </rPh>
    <phoneticPr fontId="6"/>
  </si>
  <si>
    <t>団体責任者</t>
    <rPh sb="0" eb="2">
      <t>ダンタイ</t>
    </rPh>
    <rPh sb="2" eb="5">
      <t>セキニンシャ</t>
    </rPh>
    <phoneticPr fontId="6"/>
  </si>
  <si>
    <t>人数</t>
    <rPh sb="0" eb="2">
      <t>ニンズウ</t>
    </rPh>
    <phoneticPr fontId="6"/>
  </si>
  <si>
    <t>人</t>
    <rPh sb="0" eb="1">
      <t>ニン</t>
    </rPh>
    <phoneticPr fontId="6"/>
  </si>
  <si>
    <t>実施者
（担当者）</t>
    <rPh sb="0" eb="2">
      <t>ジッシ</t>
    </rPh>
    <rPh sb="2" eb="3">
      <t>シャ</t>
    </rPh>
    <rPh sb="5" eb="8">
      <t>タントウシャ</t>
    </rPh>
    <phoneticPr fontId="6"/>
  </si>
  <si>
    <t>①</t>
    <phoneticPr fontId="6"/>
  </si>
  <si>
    <t>②</t>
    <phoneticPr fontId="6"/>
  </si>
  <si>
    <t>③</t>
    <phoneticPr fontId="6"/>
  </si>
  <si>
    <t>活動人数</t>
    <rPh sb="0" eb="2">
      <t>カツドウ</t>
    </rPh>
    <rPh sb="2" eb="4">
      <t>ニンズウ</t>
    </rPh>
    <phoneticPr fontId="6"/>
  </si>
  <si>
    <t>引率（男性）</t>
    <rPh sb="0" eb="2">
      <t>インソツ</t>
    </rPh>
    <rPh sb="3" eb="5">
      <t>ダンセイ</t>
    </rPh>
    <phoneticPr fontId="6"/>
  </si>
  <si>
    <t>研修生（男性）</t>
    <rPh sb="0" eb="3">
      <t>ケンシュウセイ</t>
    </rPh>
    <rPh sb="4" eb="6">
      <t>ダンセイ</t>
    </rPh>
    <phoneticPr fontId="6"/>
  </si>
  <si>
    <t>研修生（女性）</t>
    <rPh sb="0" eb="3">
      <t>ケンシュウセイ</t>
    </rPh>
    <rPh sb="4" eb="6">
      <t>ジョセイ</t>
    </rPh>
    <phoneticPr fontId="6"/>
  </si>
  <si>
    <t>【行程】
　A→B→D→E→D→F→D→B→A</t>
    <rPh sb="1" eb="3">
      <t>コウテイ</t>
    </rPh>
    <phoneticPr fontId="6"/>
  </si>
  <si>
    <t>【行程】　
　A→B→D→F→G→H→G→F→D→B→A</t>
    <rPh sb="1" eb="3">
      <t>コウテイ</t>
    </rPh>
    <phoneticPr fontId="6"/>
  </si>
  <si>
    <t>【行程】
　A→I→J→I→A</t>
    <rPh sb="1" eb="3">
      <t>コウテイ</t>
    </rPh>
    <phoneticPr fontId="6"/>
  </si>
  <si>
    <t>【行程】
　A→I→K→I→A</t>
    <rPh sb="1" eb="3">
      <t>コウテイ</t>
    </rPh>
    <phoneticPr fontId="6"/>
  </si>
  <si>
    <t>時　刻</t>
    <rPh sb="0" eb="1">
      <t>トキ</t>
    </rPh>
    <rPh sb="2" eb="3">
      <t>コク</t>
    </rPh>
    <phoneticPr fontId="6"/>
  </si>
  <si>
    <t>内　　容</t>
    <rPh sb="0" eb="1">
      <t>ウチ</t>
    </rPh>
    <rPh sb="3" eb="4">
      <t>カタチ</t>
    </rPh>
    <phoneticPr fontId="6"/>
  </si>
  <si>
    <t>・事前説明、安全指導（20分程度）</t>
    <rPh sb="1" eb="3">
      <t>ジゼン</t>
    </rPh>
    <rPh sb="3" eb="5">
      <t>セツメイ</t>
    </rPh>
    <rPh sb="6" eb="8">
      <t>アンゼン</t>
    </rPh>
    <rPh sb="8" eb="10">
      <t>シドウ</t>
    </rPh>
    <rPh sb="13" eb="14">
      <t>フン</t>
    </rPh>
    <rPh sb="14" eb="16">
      <t>テイド</t>
    </rPh>
    <phoneticPr fontId="6"/>
  </si>
  <si>
    <t>・交流の家</t>
    <rPh sb="1" eb="3">
      <t>コウリュウ</t>
    </rPh>
    <rPh sb="4" eb="5">
      <t>イエ</t>
    </rPh>
    <phoneticPr fontId="6"/>
  </si>
  <si>
    <t>A</t>
    <phoneticPr fontId="6"/>
  </si>
  <si>
    <t>出発</t>
    <rPh sb="0" eb="2">
      <t>シュッパツ</t>
    </rPh>
    <phoneticPr fontId="6"/>
  </si>
  <si>
    <t>・経由地点</t>
    <rPh sb="1" eb="3">
      <t>ケイユ</t>
    </rPh>
    <rPh sb="3" eb="5">
      <t>チテン</t>
    </rPh>
    <phoneticPr fontId="6"/>
  </si>
  <si>
    <t>・昼食（昼食場所：</t>
    <rPh sb="1" eb="3">
      <t>チュウショク</t>
    </rPh>
    <rPh sb="4" eb="6">
      <t>チュウショク</t>
    </rPh>
    <rPh sb="6" eb="8">
      <t>バショ</t>
    </rPh>
    <phoneticPr fontId="6"/>
  </si>
  <si>
    <t>到着</t>
    <rPh sb="0" eb="2">
      <t>トウチャク</t>
    </rPh>
    <phoneticPr fontId="6"/>
  </si>
  <si>
    <t>・人数、健康状態等の確認、交流の家へ報告、借用物品の返却</t>
    <rPh sb="1" eb="3">
      <t>ニンズウ</t>
    </rPh>
    <rPh sb="4" eb="6">
      <t>ケンコウ</t>
    </rPh>
    <rPh sb="6" eb="8">
      <t>ジョウタイ</t>
    </rPh>
    <rPh sb="8" eb="9">
      <t>トウ</t>
    </rPh>
    <rPh sb="10" eb="12">
      <t>カクニン</t>
    </rPh>
    <rPh sb="13" eb="15">
      <t>コウリュウ</t>
    </rPh>
    <rPh sb="16" eb="17">
      <t>イエ</t>
    </rPh>
    <rPh sb="18" eb="20">
      <t>ホウコク</t>
    </rPh>
    <rPh sb="21" eb="23">
      <t>シャクヨウ</t>
    </rPh>
    <rPh sb="23" eb="25">
      <t>ブッピン</t>
    </rPh>
    <rPh sb="26" eb="28">
      <t>ヘンキャク</t>
    </rPh>
    <phoneticPr fontId="6"/>
  </si>
  <si>
    <t>借用物品</t>
    <rPh sb="0" eb="2">
      <t>シャクヨウ</t>
    </rPh>
    <rPh sb="2" eb="4">
      <t>ブッピン</t>
    </rPh>
    <phoneticPr fontId="6"/>
  </si>
  <si>
    <t>登山地図</t>
    <rPh sb="0" eb="2">
      <t>トザン</t>
    </rPh>
    <rPh sb="2" eb="4">
      <t>チズ</t>
    </rPh>
    <phoneticPr fontId="6"/>
  </si>
  <si>
    <t>無線機</t>
    <rPh sb="0" eb="3">
      <t>ムセンキ</t>
    </rPh>
    <phoneticPr fontId="6"/>
  </si>
  <si>
    <t>台</t>
    <rPh sb="0" eb="1">
      <t>ダイ</t>
    </rPh>
    <phoneticPr fontId="6"/>
  </si>
  <si>
    <t>携帯用雷探知機</t>
    <rPh sb="0" eb="3">
      <t>ケイタイヨウ</t>
    </rPh>
    <rPh sb="3" eb="4">
      <t>カミナリ</t>
    </rPh>
    <rPh sb="4" eb="7">
      <t>タンチキ</t>
    </rPh>
    <phoneticPr fontId="6"/>
  </si>
  <si>
    <t>コンパス</t>
    <phoneticPr fontId="6"/>
  </si>
  <si>
    <t>研修生</t>
    <rPh sb="0" eb="3">
      <t>ケンシュウセイ</t>
    </rPh>
    <phoneticPr fontId="6"/>
  </si>
  <si>
    <t>留意事項</t>
    <rPh sb="0" eb="2">
      <t>リュウイ</t>
    </rPh>
    <rPh sb="2" eb="4">
      <t>ジコウ</t>
    </rPh>
    <phoneticPr fontId="6"/>
  </si>
  <si>
    <t>★　登山中に、緊急事態が発生した場合は、無線または携帯電話で「交流の家」まで
　 速やかに連絡してください。</t>
    <rPh sb="2" eb="5">
      <t>トザンチュウ</t>
    </rPh>
    <rPh sb="7" eb="9">
      <t>キンキュウ</t>
    </rPh>
    <rPh sb="9" eb="11">
      <t>ジタイ</t>
    </rPh>
    <rPh sb="12" eb="14">
      <t>ハッセイ</t>
    </rPh>
    <rPh sb="16" eb="18">
      <t>バアイ</t>
    </rPh>
    <rPh sb="20" eb="22">
      <t>ムセン</t>
    </rPh>
    <rPh sb="25" eb="27">
      <t>ケイタイ</t>
    </rPh>
    <rPh sb="27" eb="29">
      <t>デンワ</t>
    </rPh>
    <rPh sb="31" eb="33">
      <t>コウリュウ</t>
    </rPh>
    <rPh sb="34" eb="35">
      <t>イエ</t>
    </rPh>
    <rPh sb="41" eb="42">
      <t>スミ</t>
    </rPh>
    <rPh sb="45" eb="47">
      <t>レンラク</t>
    </rPh>
    <phoneticPr fontId="6"/>
  </si>
  <si>
    <t>00</t>
    <phoneticPr fontId="6"/>
  </si>
  <si>
    <t>ご提出は「国立阿蘇青少年交流の家」にお願いします。</t>
    <rPh sb="1" eb="3">
      <t>テイシュツ</t>
    </rPh>
    <rPh sb="5" eb="7">
      <t>コクリツ</t>
    </rPh>
    <rPh sb="7" eb="14">
      <t>アソセイショウネンコウリュウ</t>
    </rPh>
    <rPh sb="15" eb="16">
      <t>イエ</t>
    </rPh>
    <rPh sb="19" eb="20">
      <t>ネガ</t>
    </rPh>
    <phoneticPr fontId="1"/>
  </si>
  <si>
    <t>提出日：</t>
    <rPh sb="2" eb="3">
      <t>ビ</t>
    </rPh>
    <phoneticPr fontId="1"/>
  </si>
  <si>
    <t>　変　更　届</t>
    <rPh sb="1" eb="2">
      <t>ヘン</t>
    </rPh>
    <rPh sb="3" eb="4">
      <t>サラ</t>
    </rPh>
    <rPh sb="5" eb="6">
      <t>トド</t>
    </rPh>
    <phoneticPr fontId="1"/>
  </si>
  <si>
    <t>今回変更が生じた【項目】のみ記入ください。</t>
    <rPh sb="0" eb="2">
      <t>コンカイ</t>
    </rPh>
    <rPh sb="2" eb="4">
      <t>ヘンコウ</t>
    </rPh>
    <rPh sb="5" eb="6">
      <t>ショウ</t>
    </rPh>
    <rPh sb="9" eb="11">
      <t>コウモク</t>
    </rPh>
    <rPh sb="14" eb="16">
      <t>キニュウ</t>
    </rPh>
    <phoneticPr fontId="1"/>
  </si>
  <si>
    <t>【団体情報】</t>
    <rPh sb="1" eb="3">
      <t>ダンタイ</t>
    </rPh>
    <rPh sb="3" eb="5">
      <t>ジョウホウ</t>
    </rPh>
    <phoneticPr fontId="1"/>
  </si>
  <si>
    <t>担当者名</t>
    <rPh sb="0" eb="3">
      <t>タントウシャ</t>
    </rPh>
    <rPh sb="3" eb="4">
      <t>メイ</t>
    </rPh>
    <phoneticPr fontId="1"/>
  </si>
  <si>
    <t>児 童 ・ 生 徒 ・ 学 生</t>
    <rPh sb="0" eb="1">
      <t>ジ</t>
    </rPh>
    <rPh sb="2" eb="3">
      <t>ワラベ</t>
    </rPh>
    <rPh sb="6" eb="7">
      <t>ショウ</t>
    </rPh>
    <rPh sb="8" eb="9">
      <t>ト</t>
    </rPh>
    <rPh sb="12" eb="13">
      <t>ガク</t>
    </rPh>
    <rPh sb="14" eb="15">
      <t>ショウ</t>
    </rPh>
    <phoneticPr fontId="1"/>
  </si>
  <si>
    <t>社 会 人</t>
    <rPh sb="0" eb="1">
      <t>シャ</t>
    </rPh>
    <rPh sb="2" eb="3">
      <t>カイ</t>
    </rPh>
    <rPh sb="4" eb="5">
      <t>ジン</t>
    </rPh>
    <phoneticPr fontId="1"/>
  </si>
  <si>
    <t>2歳以下</t>
    <rPh sb="1" eb="2">
      <t>サイ</t>
    </rPh>
    <rPh sb="2" eb="4">
      <t>イカ</t>
    </rPh>
    <phoneticPr fontId="1"/>
  </si>
  <si>
    <t>未就学児
3歳以上</t>
    <rPh sb="0" eb="4">
      <t>ミシュウガクジ</t>
    </rPh>
    <rPh sb="6" eb="7">
      <t>サイ</t>
    </rPh>
    <rPh sb="7" eb="9">
      <t>イジョウ</t>
    </rPh>
    <phoneticPr fontId="1"/>
  </si>
  <si>
    <t>大学生等</t>
    <rPh sb="0" eb="3">
      <t>ダイガクセイ</t>
    </rPh>
    <rPh sb="3" eb="4">
      <t>トウ</t>
    </rPh>
    <phoneticPr fontId="1"/>
  </si>
  <si>
    <t>社会人
29歳以下</t>
    <rPh sb="0" eb="3">
      <t>シャカイジン</t>
    </rPh>
    <rPh sb="6" eb="7">
      <t>サイ</t>
    </rPh>
    <rPh sb="7" eb="9">
      <t>イカ</t>
    </rPh>
    <phoneticPr fontId="1"/>
  </si>
  <si>
    <t>社会人
30歳以上</t>
    <rPh sb="0" eb="3">
      <t>シャカイジン</t>
    </rPh>
    <rPh sb="6" eb="7">
      <t>サイ</t>
    </rPh>
    <rPh sb="7" eb="9">
      <t>イジョウ</t>
    </rPh>
    <phoneticPr fontId="1"/>
  </si>
  <si>
    <t>日別利用者数</t>
    <rPh sb="0" eb="1">
      <t>ヒ</t>
    </rPh>
    <rPh sb="1" eb="2">
      <t>ベツ</t>
    </rPh>
    <rPh sb="2" eb="4">
      <t>リヨウ</t>
    </rPh>
    <rPh sb="4" eb="5">
      <t>シャ</t>
    </rPh>
    <rPh sb="5" eb="6">
      <t>スウ</t>
    </rPh>
    <phoneticPr fontId="1"/>
  </si>
  <si>
    <t>形態</t>
    <rPh sb="0" eb="2">
      <t>ケイタイ</t>
    </rPh>
    <phoneticPr fontId="1"/>
  </si>
  <si>
    <t>1日目</t>
    <rPh sb="1" eb="2">
      <t>ニチ</t>
    </rPh>
    <rPh sb="2" eb="3">
      <t>メ</t>
    </rPh>
    <phoneticPr fontId="1"/>
  </si>
  <si>
    <t>2日目</t>
    <rPh sb="1" eb="2">
      <t>ニチ</t>
    </rPh>
    <rPh sb="2" eb="3">
      <t>メ</t>
    </rPh>
    <phoneticPr fontId="1"/>
  </si>
  <si>
    <t>3日目</t>
    <rPh sb="1" eb="2">
      <t>ニチ</t>
    </rPh>
    <rPh sb="2" eb="3">
      <t>メ</t>
    </rPh>
    <phoneticPr fontId="1"/>
  </si>
  <si>
    <t>宿泊</t>
    <rPh sb="0" eb="2">
      <t>シュクハク</t>
    </rPh>
    <phoneticPr fontId="1"/>
  </si>
  <si>
    <t>日帰</t>
    <rPh sb="0" eb="2">
      <t>ヒガエ</t>
    </rPh>
    <phoneticPr fontId="1"/>
  </si>
  <si>
    <t>※キャンセル期限後の変更は、キャンセル料が発生しますが、食材廃棄量を削減するため、変更のお知らせにご協力ください。</t>
    <rPh sb="6" eb="8">
      <t>キゲン</t>
    </rPh>
    <rPh sb="8" eb="9">
      <t>アト</t>
    </rPh>
    <rPh sb="10" eb="12">
      <t>ヘンコウ</t>
    </rPh>
    <rPh sb="19" eb="20">
      <t>リョウ</t>
    </rPh>
    <rPh sb="21" eb="23">
      <t>ハッセイ</t>
    </rPh>
    <rPh sb="28" eb="30">
      <t>ショクザイ</t>
    </rPh>
    <rPh sb="30" eb="32">
      <t>ハイキ</t>
    </rPh>
    <rPh sb="32" eb="33">
      <t>リョウ</t>
    </rPh>
    <rPh sb="34" eb="36">
      <t>サクゲン</t>
    </rPh>
    <rPh sb="41" eb="43">
      <t>ヘンコウ</t>
    </rPh>
    <rPh sb="45" eb="46">
      <t>シ</t>
    </rPh>
    <rPh sb="50" eb="52">
      <t>キョウリョク</t>
    </rPh>
    <phoneticPr fontId="1"/>
  </si>
  <si>
    <t>夜　食</t>
    <rPh sb="0" eb="1">
      <t>ヨル</t>
    </rPh>
    <rPh sb="2" eb="3">
      <t>ショク</t>
    </rPh>
    <phoneticPr fontId="1"/>
  </si>
  <si>
    <t>アレルギー該当者の
キャンセル有無</t>
    <rPh sb="5" eb="7">
      <t>ガイトウ</t>
    </rPh>
    <rPh sb="7" eb="8">
      <t>シャ</t>
    </rPh>
    <rPh sb="15" eb="17">
      <t>ウム</t>
    </rPh>
    <phoneticPr fontId="1"/>
  </si>
  <si>
    <t>中学生
以上</t>
    <rPh sb="0" eb="3">
      <t>チュウガクセイ</t>
    </rPh>
    <rPh sb="4" eb="6">
      <t>イジョウ</t>
    </rPh>
    <phoneticPr fontId="1"/>
  </si>
  <si>
    <t>「有り」の際は、氏名記入</t>
    <rPh sb="1" eb="2">
      <t>ア</t>
    </rPh>
    <rPh sb="5" eb="6">
      <t>サイ</t>
    </rPh>
    <rPh sb="8" eb="10">
      <t>シメイ</t>
    </rPh>
    <rPh sb="10" eb="12">
      <t>キニュウ</t>
    </rPh>
    <phoneticPr fontId="1"/>
  </si>
  <si>
    <t>【教材、燃料等（荒天時分も含む）】</t>
    <rPh sb="1" eb="3">
      <t>キョウザイ</t>
    </rPh>
    <rPh sb="4" eb="6">
      <t>ネンリョウ</t>
    </rPh>
    <rPh sb="6" eb="7">
      <t>トウ</t>
    </rPh>
    <rPh sb="8" eb="10">
      <t>コウテン</t>
    </rPh>
    <rPh sb="10" eb="11">
      <t>ジ</t>
    </rPh>
    <rPh sb="11" eb="12">
      <t>ブン</t>
    </rPh>
    <rPh sb="13" eb="14">
      <t>フク</t>
    </rPh>
    <phoneticPr fontId="1"/>
  </si>
  <si>
    <t>受取時刻</t>
    <rPh sb="0" eb="2">
      <t>ウケトリ</t>
    </rPh>
    <rPh sb="2" eb="4">
      <t>ジコク</t>
    </rPh>
    <phoneticPr fontId="1"/>
  </si>
  <si>
    <t>品目</t>
    <rPh sb="0" eb="2">
      <t>ヒンモク</t>
    </rPh>
    <phoneticPr fontId="1"/>
  </si>
  <si>
    <t>数量</t>
    <rPh sb="0" eb="1">
      <t>カズ</t>
    </rPh>
    <rPh sb="1" eb="2">
      <t>リョウ</t>
    </rPh>
    <phoneticPr fontId="1"/>
  </si>
  <si>
    <t>注文数</t>
    <rPh sb="0" eb="3">
      <t>チュウモンスウ</t>
    </rPh>
    <phoneticPr fontId="1"/>
  </si>
  <si>
    <t>赤牛　太郎</t>
    <rPh sb="0" eb="2">
      <t>アカウシ</t>
    </rPh>
    <rPh sb="3" eb="5">
      <t>タロウ</t>
    </rPh>
    <phoneticPr fontId="1"/>
  </si>
  <si>
    <t>カレーライス（甘口）</t>
    <phoneticPr fontId="1"/>
  </si>
  <si>
    <t>2班</t>
    <rPh sb="1" eb="2">
      <t>ハン</t>
    </rPh>
    <phoneticPr fontId="1"/>
  </si>
  <si>
    <t>8班</t>
    <rPh sb="1" eb="2">
      <t>ハン</t>
    </rPh>
    <phoneticPr fontId="1"/>
  </si>
  <si>
    <t>6人</t>
    <rPh sb="1" eb="2">
      <t>ニン</t>
    </rPh>
    <phoneticPr fontId="1"/>
  </si>
  <si>
    <t>5人</t>
    <rPh sb="1" eb="2">
      <t>ニン</t>
    </rPh>
    <phoneticPr fontId="1"/>
  </si>
  <si>
    <t>1班</t>
    <rPh sb="1" eb="2">
      <t>ハン</t>
    </rPh>
    <phoneticPr fontId="1"/>
  </si>
  <si>
    <t>アレルギー調査票</t>
    <rPh sb="5" eb="7">
      <t>チョウサ</t>
    </rPh>
    <rPh sb="7" eb="8">
      <t>ヒョウ</t>
    </rPh>
    <phoneticPr fontId="6"/>
  </si>
  <si>
    <r>
      <t>【</t>
    </r>
    <r>
      <rPr>
        <sz val="11"/>
        <color indexed="10"/>
        <rFont val="游ゴシック"/>
        <family val="3"/>
        <charset val="128"/>
      </rPr>
      <t>ご利用１ヵ月前〆切】</t>
    </r>
    <rPh sb="2" eb="4">
      <t>リヨウ</t>
    </rPh>
    <rPh sb="6" eb="7">
      <t>ゲツ</t>
    </rPh>
    <rPh sb="7" eb="8">
      <t>シュウマエ</t>
    </rPh>
    <rPh sb="8" eb="10">
      <t>シメキリ</t>
    </rPh>
    <phoneticPr fontId="6"/>
  </si>
  <si>
    <r>
      <rPr>
        <b/>
        <sz val="10"/>
        <color indexed="12"/>
        <rFont val="游ゴシック"/>
        <family val="3"/>
        <charset val="128"/>
      </rPr>
      <t>標準生活時間</t>
    </r>
    <r>
      <rPr>
        <sz val="10"/>
        <rFont val="游ゴシック"/>
        <family val="3"/>
        <charset val="128"/>
      </rPr>
      <t>を守り、活動時間や移動時間を考慮し、プログラムの詰込みは控え、</t>
    </r>
    <r>
      <rPr>
        <b/>
        <sz val="10"/>
        <color indexed="12"/>
        <rFont val="游ゴシック"/>
        <family val="3"/>
        <charset val="128"/>
      </rPr>
      <t>ゆとりをもった計画</t>
    </r>
    <r>
      <rPr>
        <sz val="10"/>
        <rFont val="游ゴシック"/>
        <family val="3"/>
        <charset val="128"/>
      </rPr>
      <t>にしている。</t>
    </r>
    <phoneticPr fontId="1"/>
  </si>
  <si>
    <r>
      <rPr>
        <b/>
        <sz val="10"/>
        <color indexed="12"/>
        <rFont val="游ゴシック"/>
        <family val="3"/>
        <charset val="128"/>
      </rPr>
      <t>晴天、荒天の両方</t>
    </r>
    <r>
      <rPr>
        <sz val="10"/>
        <rFont val="游ゴシック"/>
        <family val="3"/>
        <charset val="128"/>
      </rPr>
      <t>を計画している。</t>
    </r>
    <rPh sb="0" eb="2">
      <t>セイテン</t>
    </rPh>
    <rPh sb="3" eb="5">
      <t>コウテン</t>
    </rPh>
    <rPh sb="6" eb="8">
      <t>リョウホウ</t>
    </rPh>
    <rPh sb="9" eb="11">
      <t>ケイカク</t>
    </rPh>
    <phoneticPr fontId="1"/>
  </si>
  <si>
    <r>
      <t>HPや活動プログラムを確認し、</t>
    </r>
    <r>
      <rPr>
        <b/>
        <sz val="10"/>
        <color indexed="12"/>
        <rFont val="游ゴシック"/>
        <family val="3"/>
        <charset val="128"/>
      </rPr>
      <t>「班構成」</t>
    </r>
    <r>
      <rPr>
        <sz val="10"/>
        <rFont val="游ゴシック"/>
        <family val="3"/>
        <charset val="128"/>
      </rPr>
      <t>、</t>
    </r>
    <r>
      <rPr>
        <b/>
        <sz val="10"/>
        <color indexed="12"/>
        <rFont val="游ゴシック"/>
        <family val="3"/>
        <charset val="128"/>
      </rPr>
      <t>「職員による指導の有無/可否」</t>
    </r>
    <r>
      <rPr>
        <sz val="10"/>
        <rFont val="游ゴシック"/>
        <family val="3"/>
        <charset val="128"/>
      </rPr>
      <t>、</t>
    </r>
    <r>
      <rPr>
        <b/>
        <sz val="10"/>
        <color indexed="12"/>
        <rFont val="游ゴシック"/>
        <family val="3"/>
        <charset val="128"/>
      </rPr>
      <t>借用希望物品を明記</t>
    </r>
    <r>
      <rPr>
        <sz val="10"/>
        <rFont val="游ゴシック"/>
        <family val="3"/>
        <charset val="128"/>
      </rPr>
      <t>している。</t>
    </r>
    <rPh sb="3" eb="5">
      <t>カツドウ</t>
    </rPh>
    <rPh sb="11" eb="13">
      <t>カクニン</t>
    </rPh>
    <rPh sb="16" eb="17">
      <t>ハン</t>
    </rPh>
    <rPh sb="17" eb="19">
      <t>コウセイ</t>
    </rPh>
    <rPh sb="22" eb="24">
      <t>ショクイン</t>
    </rPh>
    <rPh sb="27" eb="29">
      <t>シドウ</t>
    </rPh>
    <rPh sb="30" eb="32">
      <t>ウム</t>
    </rPh>
    <rPh sb="33" eb="35">
      <t>カヒ</t>
    </rPh>
    <rPh sb="37" eb="39">
      <t>シャクヨウ</t>
    </rPh>
    <rPh sb="39" eb="41">
      <t>キボウ</t>
    </rPh>
    <rPh sb="41" eb="43">
      <t>ブッピン</t>
    </rPh>
    <rPh sb="44" eb="46">
      <t>メイキ</t>
    </rPh>
    <phoneticPr fontId="1"/>
  </si>
  <si>
    <r>
      <rPr>
        <b/>
        <sz val="9"/>
        <rFont val="游ゴシック"/>
        <family val="3"/>
        <charset val="128"/>
      </rPr>
      <t>標準生活時間</t>
    </r>
    <r>
      <rPr>
        <sz val="10"/>
        <rFont val="游ゴシック"/>
        <family val="3"/>
        <charset val="128"/>
      </rPr>
      <t xml:space="preserve">
</t>
    </r>
    <r>
      <rPr>
        <sz val="8"/>
        <color indexed="10"/>
        <rFont val="游ゴシック"/>
        <family val="3"/>
        <charset val="128"/>
      </rPr>
      <t>遵守いただく時間</t>
    </r>
    <rPh sb="0" eb="2">
      <t>ヒョウジュン</t>
    </rPh>
    <rPh sb="2" eb="4">
      <t>セイカツ</t>
    </rPh>
    <rPh sb="4" eb="6">
      <t>ジカン</t>
    </rPh>
    <rPh sb="7" eb="9">
      <t>ジュンシュ</t>
    </rPh>
    <rPh sb="13" eb="15">
      <t>ジカン</t>
    </rPh>
    <phoneticPr fontId="1"/>
  </si>
  <si>
    <r>
      <t>※希望貸出物品は</t>
    </r>
    <r>
      <rPr>
        <b/>
        <sz val="10"/>
        <rFont val="游ゴシック"/>
        <family val="3"/>
        <charset val="128"/>
      </rPr>
      <t>利用の手引き
　　P13</t>
    </r>
    <r>
      <rPr>
        <sz val="10"/>
        <rFont val="游ゴシック"/>
        <family val="3"/>
        <charset val="128"/>
      </rPr>
      <t>を参照ください。</t>
    </r>
    <rPh sb="1" eb="3">
      <t>キボウ</t>
    </rPh>
    <rPh sb="3" eb="5">
      <t>カシダシ</t>
    </rPh>
    <rPh sb="5" eb="7">
      <t>ブッピン</t>
    </rPh>
    <rPh sb="8" eb="10">
      <t>リヨウ</t>
    </rPh>
    <rPh sb="11" eb="13">
      <t>テビ</t>
    </rPh>
    <rPh sb="21" eb="23">
      <t>サンショウ</t>
    </rPh>
    <phoneticPr fontId="1"/>
  </si>
  <si>
    <r>
      <t xml:space="preserve">午後の活動
</t>
    </r>
    <r>
      <rPr>
        <sz val="8"/>
        <rFont val="游ゴシック"/>
        <family val="3"/>
        <charset val="128"/>
      </rPr>
      <t>※必要に応じて</t>
    </r>
    <r>
      <rPr>
        <b/>
        <sz val="8"/>
        <color indexed="10"/>
        <rFont val="游ゴシック"/>
        <family val="3"/>
        <charset val="128"/>
      </rPr>
      <t>代表者会議</t>
    </r>
    <r>
      <rPr>
        <sz val="8"/>
        <rFont val="游ゴシック"/>
        <family val="3"/>
        <charset val="128"/>
      </rPr>
      <t>を実施</t>
    </r>
    <rPh sb="0" eb="2">
      <t>ゴゴ</t>
    </rPh>
    <rPh sb="3" eb="5">
      <t>カツドウ</t>
    </rPh>
    <rPh sb="7" eb="9">
      <t>ヒツヨウ</t>
    </rPh>
    <rPh sb="10" eb="11">
      <t>オウ</t>
    </rPh>
    <rPh sb="13" eb="18">
      <t>ダイヒョウシャカイギ</t>
    </rPh>
    <rPh sb="19" eb="21">
      <t>ジッシ</t>
    </rPh>
    <phoneticPr fontId="1"/>
  </si>
  <si>
    <t>【利用者人数変更】</t>
    <rPh sb="1" eb="3">
      <t>リヨウ</t>
    </rPh>
    <rPh sb="3" eb="4">
      <t>シャ</t>
    </rPh>
    <rPh sb="4" eb="6">
      <t>ニンズウ</t>
    </rPh>
    <rPh sb="6" eb="8">
      <t>ヘンコウ</t>
    </rPh>
    <phoneticPr fontId="1"/>
  </si>
  <si>
    <t>※人数変更に伴う食事変更を忘れないようにご注意ください。</t>
    <phoneticPr fontId="1"/>
  </si>
  <si>
    <t>【弁当注文】</t>
    <rPh sb="1" eb="3">
      <t>ベントウ</t>
    </rPh>
    <rPh sb="3" eb="5">
      <t>チュウモン</t>
    </rPh>
    <phoneticPr fontId="1"/>
  </si>
  <si>
    <t>全キャンセルの場合は「0」として記入ください。</t>
    <phoneticPr fontId="1"/>
  </si>
  <si>
    <t>【野外炊飯】</t>
    <rPh sb="1" eb="3">
      <t>ヤガイ</t>
    </rPh>
    <rPh sb="3" eb="5">
      <t>スイハン</t>
    </rPh>
    <phoneticPr fontId="1"/>
  </si>
  <si>
    <t>【活動プログラム】　</t>
    <rPh sb="1" eb="3">
      <t>カツドウ</t>
    </rPh>
    <phoneticPr fontId="1"/>
  </si>
  <si>
    <t>変更内容をご記入ください</t>
    <phoneticPr fontId="1"/>
  </si>
  <si>
    <r>
      <t xml:space="preserve">登山コース
</t>
    </r>
    <r>
      <rPr>
        <sz val="9"/>
        <color indexed="8"/>
        <rFont val="游ゴシック"/>
        <family val="3"/>
        <charset val="128"/>
      </rPr>
      <t>（□に✔）</t>
    </r>
    <rPh sb="0" eb="2">
      <t>トザン</t>
    </rPh>
    <phoneticPr fontId="6"/>
  </si>
  <si>
    <r>
      <t xml:space="preserve">待機者
</t>
    </r>
    <r>
      <rPr>
        <sz val="8"/>
        <color indexed="8"/>
        <rFont val="游ゴシック"/>
        <family val="3"/>
        <charset val="128"/>
      </rPr>
      <t>（該当する場合）</t>
    </r>
    <rPh sb="0" eb="3">
      <t>タイキシャ</t>
    </rPh>
    <rPh sb="5" eb="7">
      <t>ガイトウ</t>
    </rPh>
    <rPh sb="9" eb="11">
      <t>バアイ</t>
    </rPh>
    <phoneticPr fontId="6"/>
  </si>
  <si>
    <r>
      <t xml:space="preserve">★　下記のとおり定時連絡をお願いします。
</t>
    </r>
    <r>
      <rPr>
        <sz val="10"/>
        <color indexed="10"/>
        <rFont val="游ゴシック"/>
        <family val="3"/>
        <charset val="128"/>
      </rPr>
      <t>①登山開始時　②休憩時　③昼食時　④山頂到着時　⑤下山開始時　⑥下山完了時</t>
    </r>
    <rPh sb="2" eb="4">
      <t>カキ</t>
    </rPh>
    <rPh sb="8" eb="10">
      <t>テイジ</t>
    </rPh>
    <rPh sb="10" eb="12">
      <t>レンラク</t>
    </rPh>
    <rPh sb="14" eb="15">
      <t>ネガ</t>
    </rPh>
    <rPh sb="22" eb="24">
      <t>トザン</t>
    </rPh>
    <rPh sb="24" eb="26">
      <t>カイシ</t>
    </rPh>
    <rPh sb="26" eb="27">
      <t>ジ</t>
    </rPh>
    <rPh sb="29" eb="31">
      <t>キュウケイ</t>
    </rPh>
    <rPh sb="31" eb="32">
      <t>ジ</t>
    </rPh>
    <rPh sb="34" eb="36">
      <t>チュウショク</t>
    </rPh>
    <rPh sb="36" eb="37">
      <t>ジ</t>
    </rPh>
    <rPh sb="39" eb="41">
      <t>サンチョウ</t>
    </rPh>
    <rPh sb="41" eb="43">
      <t>トウチャク</t>
    </rPh>
    <rPh sb="43" eb="44">
      <t>ジ</t>
    </rPh>
    <rPh sb="46" eb="48">
      <t>ゲザン</t>
    </rPh>
    <rPh sb="48" eb="50">
      <t>カイシ</t>
    </rPh>
    <rPh sb="50" eb="51">
      <t>ジ</t>
    </rPh>
    <rPh sb="53" eb="55">
      <t>ゲザン</t>
    </rPh>
    <rPh sb="55" eb="57">
      <t>カンリョウ</t>
    </rPh>
    <rPh sb="57" eb="58">
      <t>ジ</t>
    </rPh>
    <phoneticPr fontId="6"/>
  </si>
  <si>
    <t>阿蘇市立赤牛小学校</t>
    <rPh sb="0" eb="2">
      <t>アソ</t>
    </rPh>
    <rPh sb="2" eb="4">
      <t>シリツ</t>
    </rPh>
    <rPh sb="4" eb="6">
      <t>アカウシ</t>
    </rPh>
    <rPh sb="6" eb="9">
      <t>ショウガッコウ</t>
    </rPh>
    <phoneticPr fontId="1"/>
  </si>
  <si>
    <t>草原　牛太郎</t>
    <rPh sb="0" eb="2">
      <t>ソウゲン</t>
    </rPh>
    <rPh sb="3" eb="4">
      <t>ウシ</t>
    </rPh>
    <rPh sb="4" eb="6">
      <t>タロウ</t>
    </rPh>
    <phoneticPr fontId="1"/>
  </si>
  <si>
    <t>・10/18の雨天プログラムは、ＡＳＯびんピックからマイ箸づくりへ変更します。</t>
    <phoneticPr fontId="1"/>
  </si>
  <si>
    <t>野外調理【カレー】
7人×5班、8人×5班</t>
    <phoneticPr fontId="1"/>
  </si>
  <si>
    <r>
      <t xml:space="preserve">社会人
</t>
    </r>
    <r>
      <rPr>
        <sz val="7"/>
        <rFont val="游ゴシック"/>
        <family val="3"/>
        <charset val="128"/>
      </rPr>
      <t>（30歳～）</t>
    </r>
    <rPh sb="0" eb="3">
      <t>シャカイジン</t>
    </rPh>
    <rPh sb="7" eb="8">
      <t>サイ</t>
    </rPh>
    <phoneticPr fontId="1"/>
  </si>
  <si>
    <r>
      <t xml:space="preserve">社会人
</t>
    </r>
    <r>
      <rPr>
        <sz val="7"/>
        <rFont val="游ゴシック"/>
        <family val="3"/>
        <charset val="128"/>
      </rPr>
      <t>（～29歳）</t>
    </r>
    <rPh sb="0" eb="3">
      <t>シャカイジン</t>
    </rPh>
    <rPh sb="8" eb="9">
      <t>サイ</t>
    </rPh>
    <phoneticPr fontId="1"/>
  </si>
  <si>
    <r>
      <t xml:space="preserve">ASOびんピック
</t>
    </r>
    <r>
      <rPr>
        <sz val="8"/>
        <color indexed="10"/>
        <rFont val="游ゴシック"/>
        <family val="3"/>
        <charset val="128"/>
      </rPr>
      <t>【ｽﾄﾗｯｸｱｳﾄ、ﾍﾟﾀﾝｸ、空き缶、豆はこべ】</t>
    </r>
    <rPh sb="25" eb="26">
      <t>ア</t>
    </rPh>
    <rPh sb="27" eb="28">
      <t>カン</t>
    </rPh>
    <rPh sb="29" eb="30">
      <t>マメ</t>
    </rPh>
    <phoneticPr fontId="1"/>
  </si>
  <si>
    <t>（カナ）</t>
    <phoneticPr fontId="1"/>
  </si>
  <si>
    <t>草原　タロウ</t>
    <phoneticPr fontId="1"/>
  </si>
  <si>
    <t>西暦</t>
    <rPh sb="0" eb="2">
      <t>セイレキ</t>
    </rPh>
    <phoneticPr fontId="1"/>
  </si>
  <si>
    <t>日</t>
    <rPh sb="0" eb="1">
      <t>ヒ</t>
    </rPh>
    <phoneticPr fontId="1"/>
  </si>
  <si>
    <t>（</t>
    <phoneticPr fontId="1"/>
  </si>
  <si>
    <t>火</t>
    <rPh sb="0" eb="1">
      <t>ヒ</t>
    </rPh>
    <phoneticPr fontId="1"/>
  </si>
  <si>
    <t>）</t>
    <phoneticPr fontId="1"/>
  </si>
  <si>
    <t>木</t>
    <rPh sb="0" eb="1">
      <t>モク</t>
    </rPh>
    <phoneticPr fontId="1"/>
  </si>
  <si>
    <t>泊</t>
    <rPh sb="0" eb="1">
      <t>ハク</t>
    </rPh>
    <phoneticPr fontId="1"/>
  </si>
  <si>
    <t>10/18</t>
    <phoneticPr fontId="1"/>
  </si>
  <si>
    <t>10/19</t>
    <phoneticPr fontId="1"/>
  </si>
  <si>
    <t>10/20</t>
    <phoneticPr fontId="1"/>
  </si>
  <si>
    <t>カレーライス</t>
    <phoneticPr fontId="1"/>
  </si>
  <si>
    <t>野外調理用薪</t>
    <rPh sb="0" eb="2">
      <t>ヤガイ</t>
    </rPh>
    <rPh sb="2" eb="5">
      <t>チョウリヨウ</t>
    </rPh>
    <rPh sb="5" eb="6">
      <t>マキ</t>
    </rPh>
    <phoneticPr fontId="1"/>
  </si>
  <si>
    <t>ロウソク（体育館・講堂用）</t>
    <phoneticPr fontId="1"/>
  </si>
  <si>
    <t>特定の宗教を支持し、又はこれに反対するための宗教教育その他の宗教的活動</t>
    <phoneticPr fontId="1"/>
  </si>
  <si>
    <t>※団体情報は『活動日程表』の入力内容を自動反映します</t>
    <rPh sb="1" eb="3">
      <t>ダンタイ</t>
    </rPh>
    <rPh sb="3" eb="5">
      <t>ジョウホウ</t>
    </rPh>
    <rPh sb="7" eb="9">
      <t>カツドウ</t>
    </rPh>
    <rPh sb="9" eb="11">
      <t>ニッテイ</t>
    </rPh>
    <rPh sb="11" eb="12">
      <t>ヒョウ</t>
    </rPh>
    <rPh sb="14" eb="16">
      <t>ニュウリョク</t>
    </rPh>
    <rPh sb="16" eb="18">
      <t>ナイヨウ</t>
    </rPh>
    <rPh sb="19" eb="21">
      <t>ジドウ</t>
    </rPh>
    <rPh sb="21" eb="23">
      <t>ハンエイ</t>
    </rPh>
    <phoneticPr fontId="1"/>
  </si>
  <si>
    <t>※団体情報は『活動日程表』の入力内容を自動反映します</t>
    <phoneticPr fontId="1"/>
  </si>
  <si>
    <t>※アレルギー調査票は別ファイルとなっております。</t>
    <rPh sb="6" eb="9">
      <t>チョウサヒョウ</t>
    </rPh>
    <rPh sb="10" eb="11">
      <t>ベツ</t>
    </rPh>
    <phoneticPr fontId="1"/>
  </si>
  <si>
    <t>阿蘇高菜めし・だご汁</t>
    <rPh sb="0" eb="2">
      <t>アソ</t>
    </rPh>
    <rPh sb="2" eb="4">
      <t>タカナ</t>
    </rPh>
    <rPh sb="9" eb="10">
      <t>ジル</t>
    </rPh>
    <phoneticPr fontId="6"/>
  </si>
  <si>
    <t>小国杉ウッドトレイ絵付け</t>
    <rPh sb="0" eb="2">
      <t>オグニ</t>
    </rPh>
    <rPh sb="2" eb="3">
      <t>スギ</t>
    </rPh>
    <rPh sb="9" eb="11">
      <t>エツ</t>
    </rPh>
    <phoneticPr fontId="1"/>
  </si>
  <si>
    <t>高森南郷檜絵付け</t>
    <rPh sb="0" eb="2">
      <t>タカモリ</t>
    </rPh>
    <rPh sb="2" eb="4">
      <t>ナンゴウ</t>
    </rPh>
    <rPh sb="4" eb="5">
      <t>ヒノキ</t>
    </rPh>
    <rPh sb="5" eb="7">
      <t>エツ</t>
    </rPh>
    <phoneticPr fontId="1"/>
  </si>
  <si>
    <r>
      <t>◆</t>
    </r>
    <r>
      <rPr>
        <sz val="9"/>
        <color indexed="10"/>
        <rFont val="游ゴシック"/>
        <family val="3"/>
        <charset val="128"/>
      </rPr>
      <t>研修生（参加者、児童生徒等）</t>
    </r>
    <r>
      <rPr>
        <sz val="9"/>
        <color indexed="8"/>
        <rFont val="游ゴシック"/>
        <family val="3"/>
        <charset val="128"/>
      </rPr>
      <t>だけでなく、</t>
    </r>
    <r>
      <rPr>
        <sz val="9"/>
        <color indexed="10"/>
        <rFont val="游ゴシック"/>
        <family val="3"/>
        <charset val="128"/>
      </rPr>
      <t>引率者（指導者）</t>
    </r>
    <r>
      <rPr>
        <sz val="9"/>
        <color indexed="8"/>
        <rFont val="游ゴシック"/>
        <family val="3"/>
        <charset val="128"/>
      </rPr>
      <t>も含めた全員を記載してください。
◆</t>
    </r>
    <r>
      <rPr>
        <sz val="9"/>
        <color indexed="10"/>
        <rFont val="游ゴシック"/>
        <family val="3"/>
        <charset val="128"/>
      </rPr>
      <t>宿泊・日帰り問わず</t>
    </r>
    <r>
      <rPr>
        <sz val="9"/>
        <color indexed="8"/>
        <rFont val="游ゴシック"/>
        <family val="3"/>
        <charset val="128"/>
      </rPr>
      <t>、記載してください。
◆</t>
    </r>
    <r>
      <rPr>
        <u/>
        <sz val="9"/>
        <color indexed="8"/>
        <rFont val="游ゴシック"/>
        <family val="3"/>
        <charset val="128"/>
      </rPr>
      <t>人数や利用者に変更がある場合は、「変更届」の提出をお願いします。</t>
    </r>
    <r>
      <rPr>
        <sz val="9"/>
        <color indexed="8"/>
        <rFont val="游ゴシック"/>
        <family val="3"/>
        <charset val="128"/>
      </rPr>
      <t xml:space="preserve">
※『引率者チェック』：引率者にあたる方には、</t>
    </r>
    <r>
      <rPr>
        <sz val="9"/>
        <color indexed="8"/>
        <rFont val="Segoe UI Symbol"/>
        <family val="2"/>
      </rPr>
      <t>✔</t>
    </r>
    <r>
      <rPr>
        <sz val="9"/>
        <color indexed="8"/>
        <rFont val="游ゴシック"/>
        <family val="3"/>
        <charset val="128"/>
      </rPr>
      <t>を付してください。</t>
    </r>
    <rPh sb="1" eb="4">
      <t>ケンシュウセイ</t>
    </rPh>
    <rPh sb="5" eb="8">
      <t>サンカシャ</t>
    </rPh>
    <rPh sb="9" eb="11">
      <t>ジドウ</t>
    </rPh>
    <rPh sb="11" eb="13">
      <t>セイト</t>
    </rPh>
    <rPh sb="13" eb="14">
      <t>トウ</t>
    </rPh>
    <rPh sb="21" eb="24">
      <t>インソツシャ</t>
    </rPh>
    <rPh sb="25" eb="28">
      <t>シドウシャ</t>
    </rPh>
    <rPh sb="30" eb="31">
      <t>フク</t>
    </rPh>
    <rPh sb="33" eb="35">
      <t>ゼンイン</t>
    </rPh>
    <rPh sb="36" eb="38">
      <t>キサイ</t>
    </rPh>
    <rPh sb="47" eb="49">
      <t>シュクハク</t>
    </rPh>
    <rPh sb="50" eb="52">
      <t>ヒガエ</t>
    </rPh>
    <rPh sb="53" eb="54">
      <t>ト</t>
    </rPh>
    <rPh sb="57" eb="59">
      <t>キサイ</t>
    </rPh>
    <rPh sb="68" eb="70">
      <t>ニンズウ</t>
    </rPh>
    <rPh sb="71" eb="74">
      <t>リヨウシャ</t>
    </rPh>
    <rPh sb="75" eb="77">
      <t>ヘンコウ</t>
    </rPh>
    <rPh sb="80" eb="82">
      <t>バアイ</t>
    </rPh>
    <rPh sb="85" eb="87">
      <t>ヘンコウ</t>
    </rPh>
    <rPh sb="87" eb="88">
      <t>トドケ</t>
    </rPh>
    <rPh sb="90" eb="92">
      <t>テイシュツ</t>
    </rPh>
    <rPh sb="94" eb="95">
      <t>ネガ</t>
    </rPh>
    <rPh sb="103" eb="105">
      <t>インソツ</t>
    </rPh>
    <rPh sb="105" eb="106">
      <t>シャ</t>
    </rPh>
    <rPh sb="112" eb="114">
      <t>インソツ</t>
    </rPh>
    <rPh sb="114" eb="115">
      <t>シャ</t>
    </rPh>
    <rPh sb="119" eb="120">
      <t>カタ</t>
    </rPh>
    <rPh sb="125" eb="126">
      <t>フ</t>
    </rPh>
    <phoneticPr fontId="6"/>
  </si>
  <si>
    <t>１．レストランバイキング食(入所日の昼食はレストランバイキング食は選択できません）</t>
    <rPh sb="12" eb="13">
      <t>ショク</t>
    </rPh>
    <rPh sb="14" eb="16">
      <t>ニュウショ</t>
    </rPh>
    <rPh sb="16" eb="17">
      <t>ビ</t>
    </rPh>
    <rPh sb="18" eb="20">
      <t>チュウショク</t>
    </rPh>
    <rPh sb="31" eb="32">
      <t>ショク</t>
    </rPh>
    <rPh sb="33" eb="35">
      <t>センタク</t>
    </rPh>
    <phoneticPr fontId="6"/>
  </si>
  <si>
    <t>aso-su@niye.go.jp</t>
    <phoneticPr fontId="6"/>
  </si>
  <si>
    <t>E-MAIL：aso-su@niye.go.jp　　FAX：0967-22-0814</t>
    <phoneticPr fontId="1"/>
  </si>
  <si>
    <t>ナイトハイク
【あなぐま】</t>
    <phoneticPr fontId="1"/>
  </si>
  <si>
    <t>レクリエーション
【自主】</t>
    <rPh sb="10" eb="12">
      <t>ジシュ</t>
    </rPh>
    <phoneticPr fontId="1"/>
  </si>
  <si>
    <t>（例①）　歩行具を使用する男児児童１名が2名います。
（例②）　パニックを起こしやすい男子児童がいるため、クールダウンできる部屋希望です。</t>
    <rPh sb="64" eb="66">
      <t>キボウ</t>
    </rPh>
    <phoneticPr fontId="1"/>
  </si>
  <si>
    <t>安全
指導</t>
    <rPh sb="0" eb="2">
      <t>アンゼン</t>
    </rPh>
    <rPh sb="3" eb="5">
      <t>シドウ</t>
    </rPh>
    <phoneticPr fontId="1"/>
  </si>
  <si>
    <t>1、5研修室</t>
    <rPh sb="3" eb="6">
      <t>ケンシュウシツ</t>
    </rPh>
    <phoneticPr fontId="1"/>
  </si>
  <si>
    <t>小国杉ウッドトレイ</t>
    <rPh sb="0" eb="2">
      <t>オグニ</t>
    </rPh>
    <rPh sb="2" eb="3">
      <t>スギ</t>
    </rPh>
    <phoneticPr fontId="1"/>
  </si>
  <si>
    <t>中研修室</t>
    <rPh sb="0" eb="1">
      <t>ナカ</t>
    </rPh>
    <rPh sb="1" eb="4">
      <t>ケンシュウシツ</t>
    </rPh>
    <phoneticPr fontId="1"/>
  </si>
  <si>
    <r>
      <rPr>
        <sz val="8"/>
        <color indexed="10"/>
        <rFont val="游ゴシック"/>
        <family val="3"/>
        <charset val="128"/>
      </rPr>
      <t>ｷｬﾝﾄﾞﾙのつどい
【自主】</t>
    </r>
    <rPh sb="12" eb="14">
      <t>ジシュ</t>
    </rPh>
    <phoneticPr fontId="1"/>
  </si>
  <si>
    <t>2024.00.00 改訂</t>
    <phoneticPr fontId="1"/>
  </si>
  <si>
    <t>aso-su@niye.go.jp</t>
    <phoneticPr fontId="1"/>
  </si>
  <si>
    <t>食物アレルギーの有無や程度、対応について把握し、『アレルギー調査票』を1ヶ月前までに提出します。</t>
    <rPh sb="0" eb="2">
      <t>ショクモツ</t>
    </rPh>
    <rPh sb="8" eb="10">
      <t>ウム</t>
    </rPh>
    <rPh sb="11" eb="13">
      <t>テイド</t>
    </rPh>
    <rPh sb="14" eb="16">
      <t>タイオウ</t>
    </rPh>
    <rPh sb="20" eb="22">
      <t>ハアク</t>
    </rPh>
    <rPh sb="30" eb="33">
      <t>チョウサヒョウ</t>
    </rPh>
    <rPh sb="37" eb="38">
      <t>ゲツ</t>
    </rPh>
    <rPh sb="38" eb="39">
      <t>マエ</t>
    </rPh>
    <rPh sb="39" eb="40">
      <t>シュウマエ</t>
    </rPh>
    <rPh sb="42" eb="44">
      <t>テイシュツ</t>
    </rPh>
    <phoneticPr fontId="6"/>
  </si>
  <si>
    <t>受取時間</t>
    <rPh sb="0" eb="2">
      <t>ウケトリ</t>
    </rPh>
    <rPh sb="2" eb="4">
      <t>ジカン</t>
    </rPh>
    <phoneticPr fontId="6"/>
  </si>
  <si>
    <t>食物アレルギーの有無に関わらず、「アレルギー（アナフィラキシー）調査票」を必ず提出ください。</t>
    <rPh sb="0" eb="2">
      <t>ショクモツ</t>
    </rPh>
    <rPh sb="8" eb="10">
      <t>ウム</t>
    </rPh>
    <rPh sb="11" eb="12">
      <t>カカ</t>
    </rPh>
    <rPh sb="32" eb="35">
      <t>チョウサヒョウ</t>
    </rPh>
    <rPh sb="37" eb="38">
      <t>カナラ</t>
    </rPh>
    <rPh sb="39" eb="41">
      <t>テイシュツ</t>
    </rPh>
    <phoneticPr fontId="6"/>
  </si>
  <si>
    <t>注文数を変更する場合は、速やかに更新版として『変更届』を提出します。</t>
    <rPh sb="0" eb="3">
      <t>チュウモンスウ</t>
    </rPh>
    <rPh sb="4" eb="6">
      <t>ヘンコウ</t>
    </rPh>
    <rPh sb="8" eb="10">
      <t>バアイ</t>
    </rPh>
    <rPh sb="12" eb="13">
      <t>スミ</t>
    </rPh>
    <rPh sb="16" eb="18">
      <t>コウシン</t>
    </rPh>
    <rPh sb="18" eb="19">
      <t>バン</t>
    </rPh>
    <rPh sb="23" eb="25">
      <t>ヘンコウ</t>
    </rPh>
    <rPh sb="25" eb="27">
      <t>トドケ」</t>
    </rPh>
    <rPh sb="28" eb="30">
      <t>テイシュツ</t>
    </rPh>
    <phoneticPr fontId="6"/>
  </si>
  <si>
    <t>勾玉</t>
    <rPh sb="0" eb="2">
      <t>マガタマ</t>
    </rPh>
    <phoneticPr fontId="1"/>
  </si>
  <si>
    <t>※アレルギー対応者（完全持込）の方はバイキング食に含めないで下さい。</t>
    <rPh sb="6" eb="8">
      <t>タイオウ</t>
    </rPh>
    <rPh sb="8" eb="9">
      <t>シャ</t>
    </rPh>
    <rPh sb="10" eb="12">
      <t>カンゼン</t>
    </rPh>
    <rPh sb="12" eb="14">
      <t>モチコミ</t>
    </rPh>
    <rPh sb="16" eb="17">
      <t>カタ</t>
    </rPh>
    <rPh sb="23" eb="24">
      <t>ショク</t>
    </rPh>
    <rPh sb="25" eb="26">
      <t>フク</t>
    </rPh>
    <rPh sb="30" eb="31">
      <t>クダ</t>
    </rPh>
    <phoneticPr fontId="1"/>
  </si>
  <si>
    <t>【レストラン食】　</t>
    <rPh sb="6" eb="7">
      <t>ショク</t>
    </rPh>
    <phoneticPr fontId="1"/>
  </si>
  <si>
    <t>アレルギー</t>
    <phoneticPr fontId="1"/>
  </si>
  <si>
    <r>
      <rPr>
        <b/>
        <sz val="10"/>
        <color indexed="8"/>
        <rFont val="游ゴシック"/>
        <family val="3"/>
        <charset val="128"/>
      </rPr>
      <t>楢尾岳・中岳火口コース</t>
    </r>
    <r>
      <rPr>
        <sz val="10"/>
        <color indexed="8"/>
        <rFont val="游ゴシック"/>
        <family val="3"/>
        <charset val="128"/>
      </rPr>
      <t xml:space="preserve">
　【6時間30分程度】</t>
    </r>
    <rPh sb="0" eb="2">
      <t>ナラオ</t>
    </rPh>
    <rPh sb="2" eb="3">
      <t>タケ</t>
    </rPh>
    <rPh sb="4" eb="6">
      <t>ナカダケ</t>
    </rPh>
    <rPh sb="6" eb="8">
      <t>カコウ</t>
    </rPh>
    <rPh sb="15" eb="17">
      <t>ジカン</t>
    </rPh>
    <rPh sb="19" eb="20">
      <t>フン</t>
    </rPh>
    <rPh sb="20" eb="22">
      <t>テイド</t>
    </rPh>
    <phoneticPr fontId="6"/>
  </si>
  <si>
    <r>
      <t xml:space="preserve">当日担当者
</t>
    </r>
    <r>
      <rPr>
        <sz val="9"/>
        <color indexed="10"/>
        <rFont val="游ゴシック"/>
        <family val="3"/>
        <charset val="128"/>
      </rPr>
      <t>※2名以上必須</t>
    </r>
    <rPh sb="0" eb="2">
      <t>トウジツ</t>
    </rPh>
    <rPh sb="2" eb="4">
      <t>タントウ</t>
    </rPh>
    <rPh sb="4" eb="5">
      <t>シャ</t>
    </rPh>
    <rPh sb="8" eb="9">
      <t>メイ</t>
    </rPh>
    <rPh sb="9" eb="11">
      <t>イジョウ</t>
    </rPh>
    <rPh sb="11" eb="13">
      <t>ヒッス</t>
    </rPh>
    <phoneticPr fontId="6"/>
  </si>
  <si>
    <r>
      <rPr>
        <b/>
        <sz val="10"/>
        <color indexed="8"/>
        <rFont val="游ゴシック"/>
        <family val="3"/>
        <charset val="128"/>
      </rPr>
      <t>杵島岳コース</t>
    </r>
    <r>
      <rPr>
        <sz val="10"/>
        <color indexed="8"/>
        <rFont val="游ゴシック"/>
        <family val="3"/>
        <charset val="128"/>
      </rPr>
      <t xml:space="preserve">
　【4時間30分程度】</t>
    </r>
    <r>
      <rPr>
        <b/>
        <sz val="10"/>
        <color indexed="10"/>
        <rFont val="游ゴシック"/>
        <family val="3"/>
        <charset val="128"/>
      </rPr>
      <t>※要ﾊﾞｽ</t>
    </r>
    <rPh sb="0" eb="2">
      <t>キシマ</t>
    </rPh>
    <rPh sb="2" eb="3">
      <t>ダケ</t>
    </rPh>
    <rPh sb="10" eb="12">
      <t>ジカン</t>
    </rPh>
    <rPh sb="14" eb="15">
      <t>フン</t>
    </rPh>
    <rPh sb="15" eb="17">
      <t>テイド</t>
    </rPh>
    <rPh sb="19" eb="20">
      <t>ヨウ</t>
    </rPh>
    <phoneticPr fontId="6"/>
  </si>
  <si>
    <r>
      <rPr>
        <b/>
        <sz val="10"/>
        <color indexed="8"/>
        <rFont val="游ゴシック"/>
        <family val="3"/>
        <charset val="128"/>
      </rPr>
      <t>烏帽子岳コース</t>
    </r>
    <r>
      <rPr>
        <sz val="10"/>
        <color indexed="8"/>
        <rFont val="游ゴシック"/>
        <family val="3"/>
        <charset val="128"/>
      </rPr>
      <t xml:space="preserve">
　【4時間30分程度】</t>
    </r>
    <r>
      <rPr>
        <b/>
        <sz val="10"/>
        <color indexed="10"/>
        <rFont val="游ゴシック"/>
        <family val="3"/>
        <charset val="128"/>
      </rPr>
      <t>※要ﾊﾞｽ</t>
    </r>
    <rPh sb="0" eb="3">
      <t>エボシ</t>
    </rPh>
    <rPh sb="3" eb="4">
      <t>タケ</t>
    </rPh>
    <rPh sb="11" eb="13">
      <t>ジカン</t>
    </rPh>
    <rPh sb="15" eb="16">
      <t>フン</t>
    </rPh>
    <rPh sb="16" eb="18">
      <t>テイド</t>
    </rPh>
    <rPh sb="20" eb="21">
      <t>ヨウ</t>
    </rPh>
    <phoneticPr fontId="6"/>
  </si>
  <si>
    <t>④</t>
    <phoneticPr fontId="6"/>
  </si>
  <si>
    <t>⑤</t>
    <phoneticPr fontId="6"/>
  </si>
  <si>
    <t>⑥</t>
    <phoneticPr fontId="6"/>
  </si>
  <si>
    <t>⑦</t>
    <phoneticPr fontId="6"/>
  </si>
  <si>
    <t>事前下見</t>
    <rPh sb="0" eb="2">
      <t>ジゼン</t>
    </rPh>
    <rPh sb="2" eb="4">
      <t>シタミ</t>
    </rPh>
    <phoneticPr fontId="6"/>
  </si>
  <si>
    <t>引率（女性）</t>
    <rPh sb="0" eb="2">
      <t>インソツ</t>
    </rPh>
    <rPh sb="3" eb="5">
      <t>ジョセイ</t>
    </rPh>
    <phoneticPr fontId="6"/>
  </si>
  <si>
    <t>⑧</t>
    <phoneticPr fontId="6"/>
  </si>
  <si>
    <t>⑨</t>
    <phoneticPr fontId="6"/>
  </si>
  <si>
    <t>⑩</t>
    <phoneticPr fontId="6"/>
  </si>
  <si>
    <t>携帯番号</t>
    <rPh sb="0" eb="2">
      <t>ケイタイ</t>
    </rPh>
    <rPh sb="2" eb="4">
      <t>バンゴウ</t>
    </rPh>
    <phoneticPr fontId="1"/>
  </si>
  <si>
    <t>携帯番号</t>
    <rPh sb="0" eb="4">
      <t>ケイタイバンゴウ</t>
    </rPh>
    <phoneticPr fontId="1"/>
  </si>
  <si>
    <t>責任者</t>
    <rPh sb="0" eb="3">
      <t>セキニンシャ</t>
    </rPh>
    <phoneticPr fontId="1"/>
  </si>
  <si>
    <t>※変更以外の食数も全て記入して下さい。（全キャンセルの箇所は「0」として記入。）</t>
    <rPh sb="1" eb="3">
      <t>ヘンコウ</t>
    </rPh>
    <rPh sb="3" eb="5">
      <t>イガイ</t>
    </rPh>
    <rPh sb="6" eb="8">
      <t>ショクスウ</t>
    </rPh>
    <rPh sb="9" eb="10">
      <t>スベ</t>
    </rPh>
    <rPh sb="11" eb="13">
      <t>キニュウ</t>
    </rPh>
    <rPh sb="15" eb="16">
      <t>クダ</t>
    </rPh>
    <rPh sb="20" eb="21">
      <t>ゼン</t>
    </rPh>
    <rPh sb="27" eb="29">
      <t>カショ</t>
    </rPh>
    <phoneticPr fontId="1"/>
  </si>
  <si>
    <r>
      <t xml:space="preserve">行　　程
</t>
    </r>
    <r>
      <rPr>
        <sz val="9"/>
        <color rgb="FFFF0000"/>
        <rFont val="游ゴシック"/>
        <family val="3"/>
        <charset val="128"/>
      </rPr>
      <t>※【】内は、活動プログラム参照</t>
    </r>
    <rPh sb="0" eb="1">
      <t>ギョウ</t>
    </rPh>
    <rPh sb="3" eb="4">
      <t>ホド</t>
    </rPh>
    <rPh sb="8" eb="9">
      <t>ナイ</t>
    </rPh>
    <rPh sb="11" eb="13">
      <t>カツドウ</t>
    </rPh>
    <rPh sb="18" eb="20">
      <t>サンショウ</t>
    </rPh>
    <phoneticPr fontId="6"/>
  </si>
  <si>
    <t>月</t>
    <rPh sb="0" eb="1">
      <t>ゲツ</t>
    </rPh>
    <phoneticPr fontId="1"/>
  </si>
  <si>
    <t>阿蘇市立赤牛小学校</t>
    <rPh sb="0" eb="2">
      <t>アソ</t>
    </rPh>
    <rPh sb="2" eb="4">
      <t>シリツ</t>
    </rPh>
    <rPh sb="4" eb="5">
      <t>アカ</t>
    </rPh>
    <rPh sb="5" eb="6">
      <t>ウシ</t>
    </rPh>
    <rPh sb="6" eb="9">
      <t>ショウガッコウ</t>
    </rPh>
    <phoneticPr fontId="1"/>
  </si>
  <si>
    <t>校長：　赤牛　猛太朗</t>
    <rPh sb="0" eb="2">
      <t>コウチョウ</t>
    </rPh>
    <rPh sb="4" eb="5">
      <t>アカ</t>
    </rPh>
    <rPh sb="5" eb="6">
      <t>ウシ</t>
    </rPh>
    <rPh sb="7" eb="8">
      <t>モウ</t>
    </rPh>
    <rPh sb="8" eb="10">
      <t>タロウ</t>
    </rPh>
    <phoneticPr fontId="1"/>
  </si>
  <si>
    <t>草原　牛太郎</t>
    <rPh sb="0" eb="2">
      <t>ソウゲン</t>
    </rPh>
    <rPh sb="3" eb="4">
      <t>ウシ</t>
    </rPh>
    <rPh sb="4" eb="6">
      <t>タロウ</t>
    </rPh>
    <phoneticPr fontId="1"/>
  </si>
  <si>
    <t>牛島　草子</t>
    <rPh sb="0" eb="2">
      <t>ウシジマ</t>
    </rPh>
    <rPh sb="3" eb="5">
      <t>ソウコ</t>
    </rPh>
    <phoneticPr fontId="1"/>
  </si>
  <si>
    <t>赤牛　太郎</t>
    <rPh sb="0" eb="1">
      <t>アカ</t>
    </rPh>
    <rPh sb="1" eb="2">
      <t>ウシ</t>
    </rPh>
    <rPh sb="3" eb="5">
      <t>タロウ</t>
    </rPh>
    <phoneticPr fontId="1"/>
  </si>
  <si>
    <t>090-****-****</t>
    <phoneticPr fontId="1"/>
  </si>
  <si>
    <t>080-****-****</t>
    <phoneticPr fontId="1"/>
  </si>
  <si>
    <t>00</t>
    <phoneticPr fontId="1"/>
  </si>
  <si>
    <t>15</t>
    <phoneticPr fontId="1"/>
  </si>
  <si>
    <t>30</t>
    <phoneticPr fontId="1"/>
  </si>
  <si>
    <t>I</t>
    <phoneticPr fontId="1"/>
  </si>
  <si>
    <t>杵島岳山頂</t>
    <rPh sb="0" eb="2">
      <t>キシマ</t>
    </rPh>
    <rPh sb="2" eb="3">
      <t>ダケ</t>
    </rPh>
    <rPh sb="3" eb="5">
      <t>サンチョウ</t>
    </rPh>
    <phoneticPr fontId="1"/>
  </si>
  <si>
    <t>赤牛　猛太朗</t>
    <rPh sb="0" eb="1">
      <t>アカ</t>
    </rPh>
    <rPh sb="1" eb="2">
      <t>ウシ</t>
    </rPh>
    <rPh sb="3" eb="4">
      <t>モウ</t>
    </rPh>
    <rPh sb="4" eb="6">
      <t>タロウ</t>
    </rPh>
    <phoneticPr fontId="1"/>
  </si>
  <si>
    <t>野焼草之助、野焼草一郎</t>
    <rPh sb="0" eb="2">
      <t>ノヤ</t>
    </rPh>
    <rPh sb="2" eb="3">
      <t>クサ</t>
    </rPh>
    <rPh sb="3" eb="4">
      <t>ノ</t>
    </rPh>
    <rPh sb="4" eb="5">
      <t>スケ</t>
    </rPh>
    <rPh sb="6" eb="8">
      <t>ノヤキ</t>
    </rPh>
    <rPh sb="8" eb="9">
      <t>クサ</t>
    </rPh>
    <rPh sb="9" eb="11">
      <t>イチロウ</t>
    </rPh>
    <phoneticPr fontId="1"/>
  </si>
  <si>
    <r>
      <t xml:space="preserve">登山コース
</t>
    </r>
    <r>
      <rPr>
        <sz val="9"/>
        <color indexed="8"/>
        <rFont val="游ゴシック"/>
        <family val="3"/>
        <charset val="128"/>
      </rPr>
      <t>（□に</t>
    </r>
    <r>
      <rPr>
        <sz val="9"/>
        <color rgb="FF000000"/>
        <rFont val="Segoe UI Symbol"/>
        <family val="2"/>
      </rPr>
      <t>✔</t>
    </r>
    <r>
      <rPr>
        <sz val="9"/>
        <color rgb="FF000000"/>
        <rFont val="游ゴシック"/>
        <family val="3"/>
        <charset val="128"/>
      </rPr>
      <t>）</t>
    </r>
    <rPh sb="0" eb="2">
      <t>トザン</t>
    </rPh>
    <phoneticPr fontId="6"/>
  </si>
  <si>
    <t>※2歳以下（無料）も幼児の欄にご記入下さい。</t>
    <rPh sb="2" eb="3">
      <t>サイ</t>
    </rPh>
    <rPh sb="3" eb="5">
      <t>イカ</t>
    </rPh>
    <rPh sb="6" eb="8">
      <t>ムリョウ</t>
    </rPh>
    <rPh sb="10" eb="12">
      <t>ヨウジ</t>
    </rPh>
    <rPh sb="13" eb="14">
      <t>ラン</t>
    </rPh>
    <rPh sb="16" eb="18">
      <t>キニュウ</t>
    </rPh>
    <rPh sb="18" eb="19">
      <t>クダ</t>
    </rPh>
    <phoneticPr fontId="1"/>
  </si>
  <si>
    <t>※2歳以下（無料）も幼児の欄にご記入下さい。</t>
    <phoneticPr fontId="1"/>
  </si>
  <si>
    <r>
      <t xml:space="preserve">※利用期間中最大日の
</t>
    </r>
    <r>
      <rPr>
        <b/>
        <sz val="6"/>
        <rFont val="游ゴシック"/>
        <family val="3"/>
        <charset val="128"/>
      </rPr>
      <t>宿泊人数</t>
    </r>
    <r>
      <rPr>
        <sz val="6"/>
        <rFont val="游ゴシック"/>
        <family val="3"/>
        <charset val="128"/>
      </rPr>
      <t>の内訳を記入</t>
    </r>
    <rPh sb="1" eb="3">
      <t>リヨウ</t>
    </rPh>
    <rPh sb="3" eb="6">
      <t>キカンチュウ</t>
    </rPh>
    <rPh sb="6" eb="8">
      <t>サイダイ</t>
    </rPh>
    <rPh sb="8" eb="9">
      <t>ビ</t>
    </rPh>
    <rPh sb="11" eb="13">
      <t>シュクハク</t>
    </rPh>
    <rPh sb="13" eb="15">
      <t>ニンズウ</t>
    </rPh>
    <rPh sb="16" eb="18">
      <t>ウチワケ</t>
    </rPh>
    <rPh sb="19" eb="21">
      <t>キニュウ</t>
    </rPh>
    <phoneticPr fontId="1"/>
  </si>
  <si>
    <t>【お願い】</t>
    <rPh sb="2" eb="3">
      <t>ネガ</t>
    </rPh>
    <phoneticPr fontId="1"/>
  </si>
  <si>
    <t>・FAXは文字が潰れて読めないことが多いため、可能な限りメール添付で提出ください。</t>
    <phoneticPr fontId="1"/>
  </si>
  <si>
    <t>・各種書類の提出日を必ず記載して下さい。</t>
    <rPh sb="1" eb="3">
      <t>カクシュ</t>
    </rPh>
    <rPh sb="3" eb="5">
      <t>ショルイ</t>
    </rPh>
    <rPh sb="6" eb="8">
      <t>テイシュツ</t>
    </rPh>
    <rPh sb="8" eb="9">
      <t>ビ</t>
    </rPh>
    <rPh sb="10" eb="11">
      <t>カナラ</t>
    </rPh>
    <rPh sb="12" eb="14">
      <t>キサイ</t>
    </rPh>
    <rPh sb="16" eb="17">
      <t>クダ</t>
    </rPh>
    <phoneticPr fontId="1"/>
  </si>
  <si>
    <t>※特に『変更届』は随時日付の入力をお願いします。</t>
    <rPh sb="1" eb="2">
      <t>トク</t>
    </rPh>
    <rPh sb="4" eb="6">
      <t>ヘンコウ</t>
    </rPh>
    <rPh sb="6" eb="7">
      <t>トドケ</t>
    </rPh>
    <rPh sb="9" eb="11">
      <t>ズイジ</t>
    </rPh>
    <rPh sb="11" eb="13">
      <t>ヒヅケ</t>
    </rPh>
    <rPh sb="14" eb="16">
      <t>ニュウリョク</t>
    </rPh>
    <rPh sb="18" eb="19">
      <t>ネガ</t>
    </rPh>
    <phoneticPr fontId="1"/>
  </si>
  <si>
    <r>
      <rPr>
        <b/>
        <sz val="10"/>
        <color indexed="8"/>
        <rFont val="游ゴシック"/>
        <family val="3"/>
        <charset val="128"/>
      </rPr>
      <t>中岳コース</t>
    </r>
    <r>
      <rPr>
        <sz val="10"/>
        <color indexed="8"/>
        <rFont val="游ゴシック"/>
        <family val="3"/>
        <charset val="128"/>
      </rPr>
      <t xml:space="preserve">
　【7時間00分程度】</t>
    </r>
    <r>
      <rPr>
        <b/>
        <sz val="10"/>
        <color indexed="10"/>
        <rFont val="游ゴシック"/>
        <family val="3"/>
        <charset val="128"/>
      </rPr>
      <t>※要指導員</t>
    </r>
    <rPh sb="0" eb="2">
      <t>ナカダケ</t>
    </rPh>
    <rPh sb="9" eb="11">
      <t>ジカン</t>
    </rPh>
    <rPh sb="13" eb="14">
      <t>フン</t>
    </rPh>
    <rPh sb="14" eb="16">
      <t>テイド</t>
    </rPh>
    <rPh sb="18" eb="19">
      <t>ヨウ</t>
    </rPh>
    <rPh sb="19" eb="22">
      <t>シドウイン</t>
    </rPh>
    <phoneticPr fontId="6"/>
  </si>
  <si>
    <t>受取時間</t>
    <rPh sb="0" eb="2">
      <t>ウケトリ</t>
    </rPh>
    <rPh sb="2" eb="4">
      <t>ジカン</t>
    </rPh>
    <phoneticPr fontId="1"/>
  </si>
  <si>
    <t>2024/03改訂</t>
    <rPh sb="7" eb="9">
      <t>カイテイ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</si>
</sst>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Red]\(0\)"/>
    <numFmt numFmtId="177" formatCode="0;0;"/>
    <numFmt numFmtId="178" formatCode="[=1]&quot;元&quot;;General"/>
    <numFmt numFmtId="179" formatCode="0;\-0;;@"/>
    <numFmt numFmtId="180" formatCode="m&quot;月&quot;d&quot;日&quot;;@"/>
    <numFmt numFmtId="181" formatCode="@&quot;人&quot;"/>
    <numFmt numFmtId="182" formatCode="@&quot;班&quot;"/>
  </numFmts>
  <fonts count="78" x14ac:knownFonts="1">
    <font>
      <sz val="11"/>
      <name val="ＭＳ Ｐゴシック"/>
      <family val="3"/>
      <charset val="128"/>
    </font>
    <font>
      <sz val="6"/>
      <name val="ＭＳ Ｐゴシック"/>
      <family val="3"/>
      <charset val="128"/>
    </font>
    <font>
      <sz val="11"/>
      <color indexed="8"/>
      <name val="ＭＳ Ｐゴシック"/>
      <family val="3"/>
      <charset val="128"/>
    </font>
    <font>
      <u/>
      <sz val="11"/>
      <color indexed="12"/>
      <name val="ＭＳ Ｐゴシック"/>
      <family val="3"/>
      <charset val="128"/>
    </font>
    <font>
      <sz val="9"/>
      <color indexed="81"/>
      <name val="ＭＳ Ｐゴシック"/>
      <family val="3"/>
      <charset val="128"/>
    </font>
    <font>
      <sz val="11"/>
      <name val="ＭＳ Ｐゴシック"/>
      <family val="3"/>
      <charset val="128"/>
    </font>
    <font>
      <sz val="6"/>
      <name val="ＭＳ Ｐゴシック"/>
      <family val="3"/>
      <charset val="128"/>
    </font>
    <font>
      <b/>
      <sz val="10"/>
      <color indexed="12"/>
      <name val="游ゴシック"/>
      <family val="3"/>
      <charset val="128"/>
    </font>
    <font>
      <sz val="11"/>
      <name val="游ゴシック"/>
      <family val="3"/>
      <charset val="128"/>
    </font>
    <font>
      <sz val="11"/>
      <color indexed="10"/>
      <name val="游ゴシック"/>
      <family val="3"/>
      <charset val="128"/>
    </font>
    <font>
      <sz val="10"/>
      <name val="游ゴシック"/>
      <family val="3"/>
      <charset val="128"/>
    </font>
    <font>
      <b/>
      <sz val="14"/>
      <name val="游ゴシック"/>
      <family val="3"/>
      <charset val="128"/>
    </font>
    <font>
      <sz val="18"/>
      <name val="游ゴシック"/>
      <family val="3"/>
      <charset val="128"/>
    </font>
    <font>
      <sz val="9"/>
      <name val="游ゴシック"/>
      <family val="3"/>
      <charset val="128"/>
    </font>
    <font>
      <sz val="12"/>
      <name val="游ゴシック"/>
      <family val="3"/>
      <charset val="128"/>
    </font>
    <font>
      <sz val="20"/>
      <name val="游ゴシック"/>
      <family val="3"/>
      <charset val="128"/>
    </font>
    <font>
      <sz val="28"/>
      <name val="游ゴシック"/>
      <family val="3"/>
      <charset val="128"/>
    </font>
    <font>
      <sz val="9"/>
      <color indexed="10"/>
      <name val="游ゴシック"/>
      <family val="3"/>
      <charset val="128"/>
    </font>
    <font>
      <sz val="14"/>
      <name val="游ゴシック"/>
      <family val="3"/>
      <charset val="128"/>
    </font>
    <font>
      <sz val="8"/>
      <name val="游ゴシック"/>
      <family val="3"/>
      <charset val="128"/>
    </font>
    <font>
      <sz val="7"/>
      <name val="游ゴシック"/>
      <family val="3"/>
      <charset val="128"/>
    </font>
    <font>
      <b/>
      <sz val="8"/>
      <color indexed="10"/>
      <name val="游ゴシック"/>
      <family val="3"/>
      <charset val="128"/>
    </font>
    <font>
      <b/>
      <sz val="11"/>
      <name val="游ゴシック"/>
      <family val="3"/>
      <charset val="128"/>
    </font>
    <font>
      <sz val="6"/>
      <name val="游ゴシック"/>
      <family val="3"/>
      <charset val="128"/>
    </font>
    <font>
      <b/>
      <sz val="9"/>
      <name val="游ゴシック"/>
      <family val="3"/>
      <charset val="128"/>
    </font>
    <font>
      <sz val="9"/>
      <color indexed="8"/>
      <name val="游ゴシック"/>
      <family val="3"/>
      <charset val="128"/>
    </font>
    <font>
      <b/>
      <sz val="12"/>
      <name val="游ゴシック"/>
      <family val="3"/>
      <charset val="128"/>
    </font>
    <font>
      <sz val="16"/>
      <name val="游ゴシック"/>
      <family val="3"/>
      <charset val="128"/>
    </font>
    <font>
      <b/>
      <sz val="10"/>
      <name val="游ゴシック"/>
      <family val="3"/>
      <charset val="128"/>
    </font>
    <font>
      <sz val="8"/>
      <color indexed="8"/>
      <name val="游ゴシック"/>
      <family val="3"/>
      <charset val="128"/>
    </font>
    <font>
      <sz val="8"/>
      <color indexed="10"/>
      <name val="游ゴシック"/>
      <family val="3"/>
      <charset val="128"/>
    </font>
    <font>
      <sz val="10"/>
      <color indexed="10"/>
      <name val="游ゴシック"/>
      <family val="3"/>
      <charset val="128"/>
    </font>
    <font>
      <sz val="22"/>
      <name val="游ゴシック"/>
      <family val="3"/>
      <charset val="128"/>
    </font>
    <font>
      <u/>
      <sz val="9"/>
      <color indexed="8"/>
      <name val="游ゴシック"/>
      <family val="3"/>
      <charset val="128"/>
    </font>
    <font>
      <sz val="9"/>
      <color indexed="8"/>
      <name val="Segoe UI Symbol"/>
      <family val="2"/>
    </font>
    <font>
      <b/>
      <sz val="12"/>
      <color theme="1"/>
      <name val="ＭＳ Ｐゴシック"/>
      <family val="3"/>
      <charset val="128"/>
      <scheme val="minor"/>
    </font>
    <font>
      <b/>
      <sz val="8"/>
      <color rgb="FFFF0000"/>
      <name val="游ゴシック"/>
      <family val="3"/>
      <charset val="128"/>
    </font>
    <font>
      <b/>
      <sz val="11"/>
      <color rgb="FFFF0000"/>
      <name val="游ゴシック"/>
      <family val="3"/>
      <charset val="128"/>
    </font>
    <font>
      <b/>
      <sz val="10"/>
      <color rgb="FFFF0000"/>
      <name val="游ゴシック"/>
      <family val="3"/>
      <charset val="128"/>
    </font>
    <font>
      <sz val="8"/>
      <color rgb="FF000000"/>
      <name val="游ゴシック"/>
      <family val="3"/>
      <charset val="128"/>
    </font>
    <font>
      <sz val="18"/>
      <color rgb="FFFF0000"/>
      <name val="游ゴシック"/>
      <family val="3"/>
      <charset val="128"/>
    </font>
    <font>
      <b/>
      <sz val="14"/>
      <color rgb="FFFF0000"/>
      <name val="游ゴシック"/>
      <family val="3"/>
      <charset val="128"/>
    </font>
    <font>
      <b/>
      <sz val="9"/>
      <color rgb="FFFF0000"/>
      <name val="游ゴシック"/>
      <family val="3"/>
      <charset val="128"/>
    </font>
    <font>
      <sz val="9"/>
      <color rgb="FFFF0000"/>
      <name val="游ゴシック"/>
      <family val="3"/>
      <charset val="128"/>
    </font>
    <font>
      <b/>
      <sz val="10"/>
      <color theme="0"/>
      <name val="游ゴシック"/>
      <family val="3"/>
      <charset val="128"/>
    </font>
    <font>
      <sz val="11"/>
      <color theme="0"/>
      <name val="游ゴシック"/>
      <family val="3"/>
      <charset val="128"/>
    </font>
    <font>
      <b/>
      <sz val="12"/>
      <color rgb="FFFF0000"/>
      <name val="游ゴシック"/>
      <family val="3"/>
      <charset val="128"/>
    </font>
    <font>
      <sz val="10"/>
      <color rgb="FFFF0000"/>
      <name val="游ゴシック"/>
      <family val="3"/>
      <charset val="128"/>
    </font>
    <font>
      <b/>
      <sz val="11"/>
      <color theme="0"/>
      <name val="游ゴシック"/>
      <family val="3"/>
      <charset val="128"/>
    </font>
    <font>
      <sz val="11"/>
      <color rgb="FFFF0000"/>
      <name val="游ゴシック"/>
      <family val="3"/>
      <charset val="128"/>
    </font>
    <font>
      <b/>
      <u/>
      <sz val="11"/>
      <color theme="0"/>
      <name val="游ゴシック"/>
      <family val="3"/>
      <charset val="128"/>
    </font>
    <font>
      <u/>
      <sz val="11"/>
      <color theme="0"/>
      <name val="游ゴシック"/>
      <family val="3"/>
      <charset val="128"/>
    </font>
    <font>
      <sz val="8"/>
      <color rgb="FFFF0000"/>
      <name val="游ゴシック"/>
      <family val="3"/>
      <charset val="128"/>
    </font>
    <font>
      <b/>
      <sz val="11"/>
      <color theme="1"/>
      <name val="游ゴシック"/>
      <family val="3"/>
      <charset val="128"/>
    </font>
    <font>
      <b/>
      <sz val="14"/>
      <color theme="1"/>
      <name val="游ゴシック"/>
      <family val="3"/>
      <charset val="128"/>
    </font>
    <font>
      <b/>
      <sz val="9"/>
      <color theme="0"/>
      <name val="游ゴシック"/>
      <family val="3"/>
      <charset val="128"/>
    </font>
    <font>
      <sz val="18"/>
      <color theme="1"/>
      <name val="游ゴシック"/>
      <family val="3"/>
      <charset val="128"/>
    </font>
    <font>
      <sz val="11"/>
      <color theme="1"/>
      <name val="游ゴシック"/>
      <family val="3"/>
      <charset val="128"/>
    </font>
    <font>
      <sz val="9"/>
      <color theme="1"/>
      <name val="游ゴシック"/>
      <family val="3"/>
      <charset val="128"/>
    </font>
    <font>
      <sz val="6"/>
      <color theme="1"/>
      <name val="游ゴシック"/>
      <family val="3"/>
      <charset val="128"/>
    </font>
    <font>
      <sz val="6"/>
      <color rgb="FFFF0000"/>
      <name val="游ゴシック"/>
      <family val="3"/>
      <charset val="128"/>
    </font>
    <font>
      <sz val="10"/>
      <color theme="1"/>
      <name val="游ゴシック"/>
      <family val="3"/>
      <charset val="128"/>
    </font>
    <font>
      <sz val="8"/>
      <color theme="1"/>
      <name val="游ゴシック"/>
      <family val="3"/>
      <charset val="128"/>
    </font>
    <font>
      <b/>
      <sz val="16"/>
      <color theme="1"/>
      <name val="游ゴシック"/>
      <family val="3"/>
      <charset val="128"/>
    </font>
    <font>
      <sz val="14"/>
      <color theme="1"/>
      <name val="游ゴシック"/>
      <family val="3"/>
      <charset val="128"/>
    </font>
    <font>
      <sz val="12"/>
      <color theme="1"/>
      <name val="游ゴシック"/>
      <family val="3"/>
      <charset val="128"/>
    </font>
    <font>
      <b/>
      <sz val="12"/>
      <color theme="1"/>
      <name val="游ゴシック"/>
      <family val="3"/>
      <charset val="128"/>
    </font>
    <font>
      <sz val="9"/>
      <color rgb="FF000000"/>
      <name val="Meiryo UI"/>
      <family val="3"/>
      <charset val="128"/>
    </font>
    <font>
      <sz val="9"/>
      <color rgb="FF000000"/>
      <name val="MS UI Gothic"/>
      <family val="3"/>
      <charset val="128"/>
    </font>
    <font>
      <b/>
      <sz val="16"/>
      <color rgb="FFFF0000"/>
      <name val="游ゴシック"/>
      <family val="3"/>
      <charset val="128"/>
    </font>
    <font>
      <b/>
      <sz val="18"/>
      <color rgb="FFFF0000"/>
      <name val="游ゴシック"/>
      <family val="3"/>
      <charset val="128"/>
    </font>
    <font>
      <b/>
      <sz val="11"/>
      <color rgb="FF0000FF"/>
      <name val="游ゴシック"/>
      <family val="3"/>
      <charset val="128"/>
    </font>
    <font>
      <b/>
      <sz val="10"/>
      <color indexed="8"/>
      <name val="游ゴシック"/>
      <family val="3"/>
      <charset val="128"/>
    </font>
    <font>
      <sz val="10"/>
      <color indexed="8"/>
      <name val="游ゴシック"/>
      <family val="3"/>
      <charset val="128"/>
    </font>
    <font>
      <b/>
      <sz val="10"/>
      <color indexed="10"/>
      <name val="游ゴシック"/>
      <family val="3"/>
      <charset val="128"/>
    </font>
    <font>
      <sz val="9"/>
      <color rgb="FF000000"/>
      <name val="游ゴシック"/>
      <family val="3"/>
      <charset val="128"/>
    </font>
    <font>
      <sz val="9"/>
      <color rgb="FF000000"/>
      <name val="Segoe UI Symbol"/>
      <family val="2"/>
    </font>
    <font>
      <b/>
      <sz val="6"/>
      <name val="游ゴシック"/>
      <family val="3"/>
      <charset val="128"/>
    </font>
  </fonts>
  <fills count="1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0000"/>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s>
  <borders count="166">
    <border>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ck">
        <color indexed="64"/>
      </right>
      <top/>
      <bottom/>
      <diagonal/>
    </border>
    <border>
      <left/>
      <right style="dotted">
        <color indexed="64"/>
      </right>
      <top/>
      <bottom/>
      <diagonal/>
    </border>
    <border>
      <left style="thin">
        <color indexed="64"/>
      </left>
      <right/>
      <top/>
      <bottom/>
      <diagonal/>
    </border>
    <border>
      <left style="thick">
        <color indexed="64"/>
      </left>
      <right/>
      <top/>
      <bottom style="thin">
        <color indexed="64"/>
      </bottom>
      <diagonal/>
    </border>
    <border>
      <left/>
      <right style="dotted">
        <color indexed="64"/>
      </right>
      <top/>
      <bottom style="thin">
        <color indexed="64"/>
      </bottom>
      <diagonal/>
    </border>
    <border>
      <left/>
      <right style="thick">
        <color indexed="64"/>
      </right>
      <top/>
      <bottom style="thin">
        <color indexed="64"/>
      </bottom>
      <diagonal/>
    </border>
    <border>
      <left style="thin">
        <color indexed="64"/>
      </left>
      <right/>
      <top/>
      <bottom style="thin">
        <color indexed="64"/>
      </bottom>
      <diagonal/>
    </border>
    <border>
      <left/>
      <right style="thick">
        <color indexed="64"/>
      </right>
      <top style="thin">
        <color indexed="64"/>
      </top>
      <bottom/>
      <diagonal/>
    </border>
    <border>
      <left/>
      <right style="thin">
        <color indexed="64"/>
      </right>
      <top style="thin">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indexed="64"/>
      </left>
      <right/>
      <top/>
      <bottom style="thick">
        <color indexed="64"/>
      </bottom>
      <diagonal/>
    </border>
    <border>
      <left style="thin">
        <color indexed="64"/>
      </left>
      <right style="thick">
        <color indexed="64"/>
      </right>
      <top style="thin">
        <color indexed="64"/>
      </top>
      <bottom style="medium">
        <color indexed="64"/>
      </bottom>
      <diagonal/>
    </border>
    <border>
      <left/>
      <right style="thick">
        <color indexed="64"/>
      </right>
      <top style="medium">
        <color indexed="64"/>
      </top>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4">
    <xf numFmtId="0" fontId="0" fillId="0" borderId="0"/>
    <xf numFmtId="0" fontId="3" fillId="0" borderId="0" applyNumberFormat="0" applyFill="0" applyBorder="0" applyAlignment="0" applyProtection="0">
      <alignment vertical="top"/>
      <protection locked="0"/>
    </xf>
    <xf numFmtId="6" fontId="2" fillId="0" borderId="0" applyFont="0" applyFill="0" applyBorder="0" applyAlignment="0" applyProtection="0">
      <alignment vertical="center"/>
    </xf>
    <xf numFmtId="0" fontId="5" fillId="0" borderId="0"/>
  </cellStyleXfs>
  <cellXfs count="1625">
    <xf numFmtId="0" fontId="0" fillId="0" borderId="0" xfId="0"/>
    <xf numFmtId="49" fontId="0" fillId="0" borderId="0" xfId="0" applyNumberFormat="1" applyBorder="1" applyAlignment="1">
      <alignment vertical="center"/>
    </xf>
    <xf numFmtId="49" fontId="0" fillId="0" borderId="0" xfId="0" applyNumberFormat="1" applyAlignment="1">
      <alignment vertical="center"/>
    </xf>
    <xf numFmtId="49" fontId="35" fillId="0" borderId="0" xfId="0" applyNumberFormat="1" applyFont="1" applyAlignment="1">
      <alignment vertical="center"/>
    </xf>
    <xf numFmtId="49" fontId="35" fillId="0" borderId="0" xfId="0" applyNumberFormat="1" applyFont="1" applyBorder="1" applyAlignment="1">
      <alignment vertical="center"/>
    </xf>
    <xf numFmtId="0" fontId="12" fillId="0" borderId="0" xfId="0" applyFont="1" applyFill="1" applyAlignment="1">
      <alignment vertical="center"/>
    </xf>
    <xf numFmtId="0" fontId="13" fillId="0" borderId="0" xfId="0" applyFont="1" applyAlignment="1">
      <alignment vertical="center"/>
    </xf>
    <xf numFmtId="0" fontId="13" fillId="0" borderId="0" xfId="0" applyFont="1" applyAlignment="1" applyProtection="1">
      <alignment vertical="center"/>
    </xf>
    <xf numFmtId="0" fontId="8" fillId="0" borderId="0" xfId="0" applyFont="1" applyFill="1" applyAlignment="1">
      <alignment vertical="center"/>
    </xf>
    <xf numFmtId="0" fontId="16" fillId="0" borderId="0" xfId="0" applyFont="1" applyFill="1" applyBorder="1" applyAlignment="1">
      <alignment vertical="center"/>
    </xf>
    <xf numFmtId="56" fontId="18" fillId="0" borderId="1" xfId="0" applyNumberFormat="1" applyFont="1" applyBorder="1" applyAlignment="1" applyProtection="1">
      <alignment horizontal="right" vertical="center"/>
    </xf>
    <xf numFmtId="56" fontId="18" fillId="0" borderId="2" xfId="0" applyNumberFormat="1" applyFont="1" applyBorder="1" applyAlignment="1" applyProtection="1">
      <alignment horizontal="right" vertical="center"/>
    </xf>
    <xf numFmtId="0" fontId="18" fillId="0" borderId="2" xfId="0" applyFont="1" applyBorder="1" applyAlignment="1" applyProtection="1">
      <alignment horizontal="right" vertical="center"/>
    </xf>
    <xf numFmtId="0" fontId="18" fillId="0" borderId="2" xfId="0" applyFont="1" applyBorder="1" applyAlignment="1" applyProtection="1">
      <alignment horizontal="center" vertical="center"/>
    </xf>
    <xf numFmtId="0" fontId="18" fillId="2" borderId="2" xfId="0" applyFont="1" applyFill="1" applyBorder="1" applyAlignment="1" applyProtection="1">
      <alignment horizontal="right" vertical="center"/>
    </xf>
    <xf numFmtId="0" fontId="18" fillId="2" borderId="3" xfId="0" applyFont="1" applyFill="1" applyBorder="1" applyAlignment="1" applyProtection="1">
      <alignment horizontal="right" vertical="center"/>
    </xf>
    <xf numFmtId="0" fontId="8"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8" fillId="0" borderId="4" xfId="0" applyFont="1" applyFill="1" applyBorder="1" applyAlignment="1" applyProtection="1">
      <alignment vertical="center"/>
    </xf>
    <xf numFmtId="0" fontId="8" fillId="0" borderId="5" xfId="3" applyFont="1" applyBorder="1" applyAlignment="1">
      <alignment vertical="center"/>
    </xf>
    <xf numFmtId="0" fontId="8" fillId="0" borderId="0" xfId="3" applyFont="1" applyAlignment="1">
      <alignment vertical="center"/>
    </xf>
    <xf numFmtId="0" fontId="8" fillId="0" borderId="6" xfId="3" applyFont="1" applyBorder="1" applyAlignment="1">
      <alignment vertical="center"/>
    </xf>
    <xf numFmtId="0" fontId="8" fillId="0" borderId="7" xfId="0" applyFont="1" applyFill="1" applyBorder="1" applyAlignment="1" applyProtection="1">
      <alignment horizontal="center" vertical="center"/>
    </xf>
    <xf numFmtId="0" fontId="14" fillId="0" borderId="7" xfId="0" applyFont="1" applyFill="1" applyBorder="1" applyAlignment="1" applyProtection="1">
      <alignment vertical="center"/>
      <protection locked="0"/>
    </xf>
    <xf numFmtId="0" fontId="8" fillId="0" borderId="8" xfId="0" applyFont="1" applyFill="1" applyBorder="1" applyAlignment="1" applyProtection="1">
      <alignment horizontal="center" vertical="center"/>
    </xf>
    <xf numFmtId="0" fontId="14" fillId="0" borderId="9"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3" fillId="0" borderId="6" xfId="3" applyFont="1" applyBorder="1" applyAlignment="1">
      <alignment vertical="center"/>
    </xf>
    <xf numFmtId="0" fontId="8" fillId="0" borderId="11" xfId="0" applyFont="1" applyFill="1" applyBorder="1" applyAlignment="1" applyProtection="1">
      <alignment horizontal="center" vertical="center"/>
    </xf>
    <xf numFmtId="0" fontId="13" fillId="0" borderId="0" xfId="0" applyFont="1" applyBorder="1" applyAlignment="1" applyProtection="1">
      <alignment horizontal="left" vertical="center"/>
    </xf>
    <xf numFmtId="0" fontId="13" fillId="0" borderId="4" xfId="0" applyFont="1" applyBorder="1" applyAlignment="1" applyProtection="1">
      <alignment horizontal="center" vertical="center"/>
    </xf>
    <xf numFmtId="0" fontId="8" fillId="0" borderId="4" xfId="0" applyFont="1" applyBorder="1" applyAlignment="1" applyProtection="1">
      <alignment horizontal="left" vertical="center"/>
    </xf>
    <xf numFmtId="0" fontId="8" fillId="0" borderId="0" xfId="3" applyFont="1" applyFill="1" applyAlignment="1">
      <alignment vertical="center"/>
    </xf>
    <xf numFmtId="0" fontId="8" fillId="0" borderId="4" xfId="0" applyFont="1" applyBorder="1" applyAlignment="1" applyProtection="1">
      <alignment horizontal="center" vertical="center"/>
    </xf>
    <xf numFmtId="0" fontId="13" fillId="0" borderId="4" xfId="0" applyFont="1" applyBorder="1" applyAlignment="1" applyProtection="1">
      <alignment horizontal="center" vertical="center"/>
      <protection locked="0"/>
    </xf>
    <xf numFmtId="0" fontId="8" fillId="0" borderId="6" xfId="3" applyFont="1" applyFill="1" applyBorder="1" applyAlignment="1">
      <alignment vertical="center"/>
    </xf>
    <xf numFmtId="0" fontId="8" fillId="0" borderId="4" xfId="0" applyFont="1" applyBorder="1" applyAlignment="1" applyProtection="1">
      <alignment vertical="center"/>
      <protection locked="0"/>
    </xf>
    <xf numFmtId="0" fontId="8" fillId="0" borderId="12" xfId="3" applyFont="1" applyBorder="1" applyAlignment="1">
      <alignment vertical="center"/>
    </xf>
    <xf numFmtId="0" fontId="10" fillId="0" borderId="0" xfId="0" applyFont="1" applyAlignment="1" applyProtection="1">
      <alignment vertical="center"/>
    </xf>
    <xf numFmtId="0" fontId="8" fillId="3" borderId="0" xfId="3" applyFont="1" applyFill="1" applyAlignment="1">
      <alignment vertical="center"/>
    </xf>
    <xf numFmtId="0" fontId="8" fillId="3" borderId="6" xfId="3" applyFont="1" applyFill="1" applyBorder="1" applyAlignment="1">
      <alignment vertical="center"/>
    </xf>
    <xf numFmtId="0" fontId="13" fillId="0" borderId="13" xfId="3" applyFont="1" applyBorder="1" applyAlignment="1" applyProtection="1">
      <alignment horizontal="center" vertical="center" wrapText="1"/>
    </xf>
    <xf numFmtId="0" fontId="13" fillId="0" borderId="4" xfId="3" applyFont="1" applyBorder="1" applyAlignment="1" applyProtection="1">
      <alignment horizontal="center" vertical="center" wrapText="1"/>
    </xf>
    <xf numFmtId="0" fontId="23" fillId="0" borderId="14" xfId="3" applyFont="1" applyBorder="1" applyAlignment="1" applyProtection="1">
      <alignment horizontal="center" vertical="center" wrapText="1"/>
    </xf>
    <xf numFmtId="0" fontId="8" fillId="0" borderId="0" xfId="3" applyFont="1" applyBorder="1" applyAlignment="1">
      <alignment vertical="center"/>
    </xf>
    <xf numFmtId="179" fontId="8" fillId="0" borderId="13" xfId="3" applyNumberFormat="1" applyFont="1" applyBorder="1" applyAlignment="1" applyProtection="1">
      <alignment horizontal="right" vertical="center"/>
    </xf>
    <xf numFmtId="49" fontId="8" fillId="0" borderId="4" xfId="3" applyNumberFormat="1" applyFont="1" applyBorder="1" applyAlignment="1" applyProtection="1">
      <alignment vertical="center"/>
      <protection locked="0"/>
    </xf>
    <xf numFmtId="0" fontId="13" fillId="0" borderId="4" xfId="0" applyFont="1" applyBorder="1" applyAlignment="1" applyProtection="1">
      <alignment vertical="center"/>
      <protection locked="0"/>
    </xf>
    <xf numFmtId="0" fontId="8" fillId="0" borderId="14" xfId="3" applyFont="1" applyBorder="1" applyAlignment="1" applyProtection="1">
      <alignment vertical="center"/>
      <protection locked="0"/>
    </xf>
    <xf numFmtId="0" fontId="8" fillId="0" borderId="15" xfId="3" applyFont="1" applyBorder="1" applyAlignment="1">
      <alignment vertical="center"/>
    </xf>
    <xf numFmtId="0" fontId="8" fillId="0" borderId="0" xfId="3" applyFont="1" applyFill="1" applyBorder="1" applyAlignment="1">
      <alignment vertical="center"/>
    </xf>
    <xf numFmtId="179" fontId="8" fillId="0" borderId="16" xfId="3" applyNumberFormat="1" applyFont="1" applyBorder="1" applyAlignment="1" applyProtection="1">
      <alignment horizontal="right" vertical="center"/>
    </xf>
    <xf numFmtId="49" fontId="8" fillId="0" borderId="17" xfId="3" applyNumberFormat="1" applyFont="1" applyBorder="1" applyAlignment="1" applyProtection="1">
      <alignment vertical="center"/>
      <protection locked="0"/>
    </xf>
    <xf numFmtId="0" fontId="13" fillId="0" borderId="17" xfId="0" applyFont="1" applyBorder="1" applyAlignment="1" applyProtection="1">
      <alignment vertical="center"/>
      <protection locked="0"/>
    </xf>
    <xf numFmtId="0" fontId="8" fillId="0" borderId="18" xfId="3" applyFont="1" applyBorder="1" applyAlignment="1" applyProtection="1">
      <alignment vertical="center"/>
      <protection locked="0"/>
    </xf>
    <xf numFmtId="0" fontId="8" fillId="0" borderId="0" xfId="0" applyFont="1" applyFill="1" applyAlignment="1">
      <alignment vertical="center" wrapText="1" shrinkToFit="1"/>
    </xf>
    <xf numFmtId="0" fontId="24" fillId="0" borderId="19"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21" xfId="0" applyFont="1" applyBorder="1" applyAlignment="1" applyProtection="1">
      <alignment horizontal="center" vertical="center"/>
    </xf>
    <xf numFmtId="0" fontId="13" fillId="0" borderId="22" xfId="0" applyFont="1" applyBorder="1" applyAlignment="1" applyProtection="1">
      <alignment horizontal="center" vertical="center"/>
      <protection locked="0"/>
    </xf>
    <xf numFmtId="0" fontId="13" fillId="0" borderId="14" xfId="0" applyFont="1" applyBorder="1" applyAlignment="1" applyProtection="1">
      <alignment vertical="center"/>
      <protection locked="0"/>
    </xf>
    <xf numFmtId="0" fontId="13" fillId="0" borderId="18" xfId="0" applyFont="1" applyBorder="1" applyAlignment="1" applyProtection="1">
      <alignment vertical="center"/>
      <protection locked="0"/>
    </xf>
    <xf numFmtId="0" fontId="13" fillId="0" borderId="0" xfId="0" applyFont="1" applyFill="1" applyAlignment="1">
      <alignment vertical="center"/>
    </xf>
    <xf numFmtId="0" fontId="24" fillId="0" borderId="23" xfId="0" applyFont="1" applyBorder="1" applyAlignment="1" applyProtection="1">
      <alignment horizontal="center" vertical="center"/>
    </xf>
    <xf numFmtId="0" fontId="24" fillId="0" borderId="24" xfId="0" applyFont="1" applyBorder="1" applyAlignment="1" applyProtection="1">
      <alignment horizontal="center" vertical="center"/>
    </xf>
    <xf numFmtId="179" fontId="24" fillId="0" borderId="25" xfId="0" applyNumberFormat="1" applyFont="1" applyBorder="1" applyAlignment="1" applyProtection="1">
      <alignment vertical="center"/>
    </xf>
    <xf numFmtId="0" fontId="14" fillId="0" borderId="0" xfId="0" applyFont="1" applyFill="1" applyBorder="1" applyAlignment="1">
      <alignment horizontal="center" vertical="center" wrapText="1"/>
    </xf>
    <xf numFmtId="179" fontId="13" fillId="0" borderId="26" xfId="0" applyNumberFormat="1" applyFont="1" applyBorder="1" applyAlignment="1" applyProtection="1">
      <alignment horizontal="center" vertical="center" shrinkToFit="1"/>
    </xf>
    <xf numFmtId="181" fontId="13" fillId="0" borderId="27" xfId="0" applyNumberFormat="1" applyFont="1" applyBorder="1" applyAlignment="1" applyProtection="1">
      <alignment horizontal="center" vertical="center"/>
      <protection locked="0"/>
    </xf>
    <xf numFmtId="0" fontId="19" fillId="0" borderId="28" xfId="0" applyFont="1" applyBorder="1" applyAlignment="1" applyProtection="1">
      <alignment horizontal="center" vertical="center"/>
    </xf>
    <xf numFmtId="182" fontId="13" fillId="0" borderId="29" xfId="0" applyNumberFormat="1" applyFont="1" applyBorder="1" applyAlignment="1" applyProtection="1">
      <alignment horizontal="center" vertical="center"/>
      <protection locked="0"/>
    </xf>
    <xf numFmtId="181" fontId="19" fillId="0" borderId="11" xfId="0" applyNumberFormat="1" applyFont="1" applyBorder="1" applyAlignment="1" applyProtection="1">
      <alignment horizontal="center" vertical="center"/>
      <protection locked="0"/>
    </xf>
    <xf numFmtId="182" fontId="19" fillId="0" borderId="29" xfId="0" applyNumberFormat="1" applyFont="1" applyBorder="1" applyAlignment="1" applyProtection="1">
      <alignment horizontal="center" vertical="center"/>
      <protection locked="0"/>
    </xf>
    <xf numFmtId="0" fontId="19" fillId="0" borderId="27" xfId="0" applyFont="1" applyBorder="1" applyAlignment="1" applyProtection="1">
      <alignment horizontal="center" vertical="center"/>
    </xf>
    <xf numFmtId="179" fontId="13" fillId="0" borderId="12" xfId="0" applyNumberFormat="1" applyFont="1" applyBorder="1" applyAlignment="1" applyProtection="1">
      <alignment horizontal="center" vertical="center" shrinkToFit="1"/>
    </xf>
    <xf numFmtId="181" fontId="13" fillId="0" borderId="30" xfId="0" applyNumberFormat="1" applyFont="1" applyBorder="1" applyAlignment="1" applyProtection="1">
      <alignment horizontal="center" vertical="center"/>
      <protection locked="0"/>
    </xf>
    <xf numFmtId="0" fontId="19" fillId="0" borderId="30" xfId="0" applyFont="1" applyBorder="1" applyAlignment="1" applyProtection="1">
      <alignment horizontal="center" vertical="center"/>
    </xf>
    <xf numFmtId="182" fontId="13" fillId="0" borderId="31" xfId="0" applyNumberFormat="1" applyFont="1" applyBorder="1" applyAlignment="1" applyProtection="1">
      <alignment horizontal="center" vertical="center"/>
      <protection locked="0"/>
    </xf>
    <xf numFmtId="181" fontId="19" fillId="0" borderId="32" xfId="0" applyNumberFormat="1" applyFont="1" applyBorder="1" applyAlignment="1" applyProtection="1">
      <alignment horizontal="center" vertical="center"/>
      <protection locked="0"/>
    </xf>
    <xf numFmtId="182" fontId="19" fillId="0" borderId="31" xfId="0" applyNumberFormat="1" applyFont="1" applyBorder="1" applyAlignment="1" applyProtection="1">
      <alignment horizontal="center" vertical="center"/>
      <protection locked="0"/>
    </xf>
    <xf numFmtId="0" fontId="37" fillId="0" borderId="20"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38" fillId="0" borderId="4" xfId="0" applyFont="1" applyBorder="1" applyAlignment="1">
      <alignment horizontal="right" vertical="center"/>
    </xf>
    <xf numFmtId="0" fontId="37" fillId="0" borderId="4" xfId="0" applyFont="1" applyBorder="1" applyAlignment="1">
      <alignment horizontal="right" vertical="center"/>
    </xf>
    <xf numFmtId="0" fontId="37" fillId="0" borderId="4" xfId="0" applyFont="1" applyBorder="1" applyAlignment="1">
      <alignment vertical="center"/>
    </xf>
    <xf numFmtId="0" fontId="10" fillId="0" borderId="0" xfId="0" applyFont="1" applyAlignment="1">
      <alignment vertical="center"/>
    </xf>
    <xf numFmtId="179" fontId="37" fillId="0" borderId="13" xfId="3" applyNumberFormat="1" applyFont="1" applyBorder="1" applyAlignment="1">
      <alignment horizontal="right" vertical="center"/>
    </xf>
    <xf numFmtId="49" fontId="37" fillId="0" borderId="4" xfId="3" applyNumberFormat="1" applyFont="1" applyBorder="1" applyAlignment="1">
      <alignment vertical="center"/>
    </xf>
    <xf numFmtId="0" fontId="37" fillId="0" borderId="14" xfId="3" applyFont="1" applyBorder="1" applyAlignment="1">
      <alignment vertical="center"/>
    </xf>
    <xf numFmtId="0" fontId="10" fillId="0" borderId="0" xfId="0" applyFont="1" applyBorder="1" applyAlignment="1">
      <alignment vertical="center"/>
    </xf>
    <xf numFmtId="0" fontId="10" fillId="0" borderId="35" xfId="0" applyFont="1" applyBorder="1" applyAlignment="1">
      <alignment vertical="center"/>
    </xf>
    <xf numFmtId="0" fontId="10" fillId="0" borderId="37" xfId="0" applyFont="1" applyBorder="1" applyAlignment="1">
      <alignment vertical="center"/>
    </xf>
    <xf numFmtId="0" fontId="10" fillId="0" borderId="28" xfId="0" applyFont="1" applyBorder="1" applyAlignment="1">
      <alignment vertical="center"/>
    </xf>
    <xf numFmtId="0" fontId="10" fillId="0" borderId="41" xfId="0" applyFont="1" applyBorder="1" applyAlignment="1">
      <alignment vertical="center"/>
    </xf>
    <xf numFmtId="0" fontId="8" fillId="0" borderId="28" xfId="0" applyFont="1" applyFill="1" applyBorder="1" applyAlignment="1" applyProtection="1">
      <alignment vertical="center"/>
    </xf>
    <xf numFmtId="0" fontId="8" fillId="4" borderId="28" xfId="0" applyFont="1" applyFill="1" applyBorder="1" applyAlignment="1" applyProtection="1">
      <alignment vertical="center"/>
    </xf>
    <xf numFmtId="0" fontId="10" fillId="0" borderId="42" xfId="0" applyFont="1" applyBorder="1" applyAlignment="1">
      <alignment vertical="center"/>
    </xf>
    <xf numFmtId="0" fontId="10" fillId="0" borderId="43"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Border="1" applyAlignment="1">
      <alignment vertical="center" wrapText="1"/>
    </xf>
    <xf numFmtId="0" fontId="10" fillId="0" borderId="44" xfId="0" applyFont="1" applyBorder="1" applyAlignment="1">
      <alignment vertical="center"/>
    </xf>
    <xf numFmtId="0" fontId="13" fillId="0" borderId="0" xfId="0" applyFont="1" applyBorder="1" applyAlignment="1">
      <alignment vertical="center"/>
    </xf>
    <xf numFmtId="0" fontId="10" fillId="0" borderId="45" xfId="0" applyFont="1" applyBorder="1" applyAlignment="1">
      <alignment horizontal="center" vertical="center"/>
    </xf>
    <xf numFmtId="0" fontId="10" fillId="0" borderId="0" xfId="0" applyFont="1" applyBorder="1" applyAlignment="1">
      <alignment horizontal="center" vertical="center"/>
    </xf>
    <xf numFmtId="0" fontId="10" fillId="0" borderId="46" xfId="0" applyFont="1" applyBorder="1" applyAlignment="1">
      <alignment vertical="center"/>
    </xf>
    <xf numFmtId="0" fontId="10" fillId="0" borderId="47" xfId="0" applyFont="1" applyBorder="1" applyAlignment="1">
      <alignment horizontal="center" vertical="center"/>
    </xf>
    <xf numFmtId="0" fontId="10" fillId="0" borderId="42" xfId="0" applyFont="1" applyBorder="1" applyAlignment="1">
      <alignment horizontal="center" vertical="center"/>
    </xf>
    <xf numFmtId="0" fontId="10" fillId="0" borderId="42" xfId="0" applyFont="1" applyBorder="1" applyAlignment="1">
      <alignment vertical="center" wrapText="1"/>
    </xf>
    <xf numFmtId="0" fontId="10" fillId="0" borderId="51" xfId="0" applyFont="1" applyBorder="1" applyAlignment="1">
      <alignment vertical="center"/>
    </xf>
    <xf numFmtId="0" fontId="10" fillId="0" borderId="52" xfId="0" applyFont="1" applyBorder="1" applyAlignment="1">
      <alignment horizontal="center"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22" xfId="0" applyFont="1" applyBorder="1" applyAlignment="1">
      <alignment vertical="center"/>
    </xf>
    <xf numFmtId="0" fontId="10" fillId="0" borderId="58" xfId="0" applyFont="1" applyBorder="1" applyAlignment="1">
      <alignment vertical="center"/>
    </xf>
    <xf numFmtId="0" fontId="13" fillId="0" borderId="59" xfId="0" applyFont="1" applyBorder="1" applyAlignment="1">
      <alignment vertical="center" textRotation="255" shrinkToFit="1"/>
    </xf>
    <xf numFmtId="0" fontId="13" fillId="0" borderId="46" xfId="0" applyFont="1" applyBorder="1" applyAlignment="1">
      <alignment vertical="center"/>
    </xf>
    <xf numFmtId="0" fontId="13" fillId="0" borderId="41" xfId="0" applyFont="1" applyBorder="1" applyAlignment="1">
      <alignment vertical="center" textRotation="255" shrinkToFit="1"/>
    </xf>
    <xf numFmtId="0" fontId="10" fillId="0" borderId="45" xfId="0" applyFont="1" applyBorder="1" applyAlignment="1">
      <alignment vertical="center"/>
    </xf>
    <xf numFmtId="0" fontId="10" fillId="0" borderId="28" xfId="0" applyFont="1" applyBorder="1" applyAlignment="1">
      <alignment vertical="center" textRotation="255"/>
    </xf>
    <xf numFmtId="0" fontId="10" fillId="0" borderId="41" xfId="0" applyFont="1" applyBorder="1" applyAlignment="1">
      <alignment horizontal="right" vertical="center"/>
    </xf>
    <xf numFmtId="0" fontId="10" fillId="0" borderId="60" xfId="0" applyFont="1" applyBorder="1" applyAlignment="1">
      <alignment vertical="center"/>
    </xf>
    <xf numFmtId="0" fontId="10" fillId="0" borderId="61" xfId="0" applyFont="1" applyBorder="1" applyAlignment="1">
      <alignment vertical="center"/>
    </xf>
    <xf numFmtId="0" fontId="10" fillId="0" borderId="53" xfId="0" applyFont="1" applyBorder="1" applyAlignment="1">
      <alignment vertical="center" textRotation="255"/>
    </xf>
    <xf numFmtId="0" fontId="10" fillId="0" borderId="46" xfId="0" applyFont="1" applyBorder="1" applyAlignment="1">
      <alignment horizontal="right" vertical="center"/>
    </xf>
    <xf numFmtId="0" fontId="10" fillId="0" borderId="46" xfId="0" applyFont="1" applyBorder="1" applyAlignment="1">
      <alignment vertical="center" textRotation="255"/>
    </xf>
    <xf numFmtId="0" fontId="10" fillId="0" borderId="44" xfId="0" applyFont="1" applyBorder="1" applyAlignment="1">
      <alignment horizontal="center" vertical="center"/>
    </xf>
    <xf numFmtId="0" fontId="10" fillId="0" borderId="41" xfId="0" applyFont="1" applyBorder="1" applyAlignment="1">
      <alignment vertical="center" textRotation="255"/>
    </xf>
    <xf numFmtId="0" fontId="10" fillId="0" borderId="59" xfId="0" applyFont="1" applyBorder="1" applyAlignment="1">
      <alignment vertical="center"/>
    </xf>
    <xf numFmtId="0" fontId="10" fillId="0" borderId="0" xfId="0" applyFont="1" applyAlignment="1">
      <alignment horizontal="center" vertical="center"/>
    </xf>
    <xf numFmtId="0" fontId="10" fillId="0" borderId="62" xfId="0" applyFont="1" applyBorder="1" applyAlignment="1">
      <alignment vertical="center"/>
    </xf>
    <xf numFmtId="0" fontId="10" fillId="0" borderId="0" xfId="0" applyFont="1" applyBorder="1" applyAlignment="1">
      <alignment vertical="center" textRotation="255"/>
    </xf>
    <xf numFmtId="0" fontId="10" fillId="0" borderId="9" xfId="0" applyFont="1" applyBorder="1" applyAlignment="1">
      <alignment vertical="center"/>
    </xf>
    <xf numFmtId="0" fontId="10" fillId="0" borderId="63" xfId="0" applyFont="1" applyBorder="1" applyAlignment="1">
      <alignment vertical="center"/>
    </xf>
    <xf numFmtId="0" fontId="10" fillId="0" borderId="47" xfId="0" applyFont="1" applyBorder="1" applyAlignment="1">
      <alignment vertical="center"/>
    </xf>
    <xf numFmtId="0" fontId="10" fillId="0" borderId="64" xfId="0" applyFont="1" applyBorder="1" applyAlignment="1">
      <alignment vertical="center"/>
    </xf>
    <xf numFmtId="0" fontId="10" fillId="0" borderId="2" xfId="0" applyFont="1" applyBorder="1" applyAlignment="1">
      <alignment vertical="center"/>
    </xf>
    <xf numFmtId="0" fontId="10" fillId="0" borderId="65" xfId="0" applyFont="1" applyBorder="1" applyAlignment="1">
      <alignment vertical="center"/>
    </xf>
    <xf numFmtId="0" fontId="10" fillId="0" borderId="2" xfId="0" applyFont="1" applyBorder="1" applyAlignment="1">
      <alignment vertical="center" textRotation="255"/>
    </xf>
    <xf numFmtId="0" fontId="10" fillId="0" borderId="65" xfId="0" applyFont="1" applyBorder="1" applyAlignment="1">
      <alignment vertical="center" textRotation="255"/>
    </xf>
    <xf numFmtId="0" fontId="10" fillId="0" borderId="1" xfId="0" applyFont="1" applyBorder="1" applyAlignment="1">
      <alignment vertical="center"/>
    </xf>
    <xf numFmtId="0" fontId="10" fillId="0" borderId="66" xfId="0" applyFont="1" applyBorder="1" applyAlignment="1">
      <alignment vertical="center"/>
    </xf>
    <xf numFmtId="0" fontId="13" fillId="0" borderId="28" xfId="0" applyFont="1" applyBorder="1" applyAlignment="1">
      <alignment vertical="center"/>
    </xf>
    <xf numFmtId="0" fontId="47" fillId="0" borderId="59" xfId="0" applyFont="1" applyBorder="1" applyAlignment="1">
      <alignment vertical="center" textRotation="255"/>
    </xf>
    <xf numFmtId="0" fontId="47" fillId="0" borderId="38" xfId="0" applyFont="1" applyBorder="1" applyAlignment="1">
      <alignment vertical="center" textRotation="255"/>
    </xf>
    <xf numFmtId="0" fontId="47" fillId="0" borderId="61" xfId="0" applyFont="1" applyBorder="1" applyAlignment="1">
      <alignment vertical="center"/>
    </xf>
    <xf numFmtId="0" fontId="47" fillId="0" borderId="62" xfId="0" applyFont="1" applyBorder="1" applyAlignment="1">
      <alignment vertical="center"/>
    </xf>
    <xf numFmtId="0" fontId="43" fillId="0" borderId="118" xfId="0" applyFont="1" applyBorder="1" applyAlignment="1">
      <alignment vertical="center" textRotation="255"/>
    </xf>
    <xf numFmtId="0" fontId="47" fillId="0" borderId="99" xfId="0" applyFont="1" applyBorder="1" applyAlignment="1">
      <alignment vertical="center"/>
    </xf>
    <xf numFmtId="0" fontId="47" fillId="0" borderId="45" xfId="0" applyFont="1" applyBorder="1" applyAlignment="1">
      <alignment vertical="center"/>
    </xf>
    <xf numFmtId="0" fontId="47" fillId="0" borderId="59" xfId="0" applyFont="1" applyBorder="1" applyAlignment="1">
      <alignment vertical="center"/>
    </xf>
    <xf numFmtId="0" fontId="47" fillId="0" borderId="0" xfId="0" applyFont="1" applyBorder="1" applyAlignment="1">
      <alignment vertical="center"/>
    </xf>
    <xf numFmtId="0" fontId="47" fillId="0" borderId="46" xfId="0" applyFont="1" applyBorder="1" applyAlignment="1">
      <alignment vertical="center"/>
    </xf>
    <xf numFmtId="0" fontId="47" fillId="0" borderId="37" xfId="0" applyFont="1" applyBorder="1" applyAlignment="1">
      <alignment vertical="center"/>
    </xf>
    <xf numFmtId="0" fontId="47" fillId="0" borderId="60" xfId="0" applyFont="1" applyBorder="1" applyAlignment="1">
      <alignment vertical="center"/>
    </xf>
    <xf numFmtId="0" fontId="43" fillId="0" borderId="120" xfId="0" applyFont="1" applyBorder="1" applyAlignment="1">
      <alignment vertical="center" textRotation="255"/>
    </xf>
    <xf numFmtId="0" fontId="10" fillId="0" borderId="9" xfId="0" applyFont="1" applyBorder="1" applyAlignment="1">
      <alignment vertical="center" textRotation="255"/>
    </xf>
    <xf numFmtId="0" fontId="10" fillId="0" borderId="99" xfId="0" applyFont="1" applyBorder="1" applyAlignment="1">
      <alignment vertical="center"/>
    </xf>
    <xf numFmtId="0" fontId="10" fillId="0" borderId="45" xfId="0" applyFont="1" applyBorder="1" applyAlignment="1">
      <alignment vertical="center" textRotation="255"/>
    </xf>
    <xf numFmtId="0" fontId="47" fillId="0" borderId="118" xfId="0" applyFont="1" applyBorder="1" applyAlignment="1">
      <alignment vertical="center"/>
    </xf>
    <xf numFmtId="0" fontId="43" fillId="0" borderId="62" xfId="0" applyFont="1" applyBorder="1" applyAlignment="1">
      <alignment vertical="center" textRotation="255"/>
    </xf>
    <xf numFmtId="0" fontId="8" fillId="0" borderId="0" xfId="3" applyFont="1" applyAlignment="1">
      <alignment horizontal="left" vertical="center"/>
    </xf>
    <xf numFmtId="0" fontId="48" fillId="10" borderId="0" xfId="3" applyFont="1" applyFill="1" applyBorder="1" applyAlignment="1">
      <alignment vertical="center"/>
    </xf>
    <xf numFmtId="0" fontId="48" fillId="0" borderId="0" xfId="3" applyFont="1" applyFill="1" applyBorder="1" applyAlignment="1">
      <alignment vertical="center"/>
    </xf>
    <xf numFmtId="0" fontId="8" fillId="0" borderId="28" xfId="3" applyFont="1" applyBorder="1" applyAlignment="1">
      <alignment vertical="center"/>
    </xf>
    <xf numFmtId="0" fontId="8" fillId="0" borderId="27" xfId="3" applyFont="1" applyBorder="1" applyAlignment="1">
      <alignment vertical="center"/>
    </xf>
    <xf numFmtId="0" fontId="8" fillId="0" borderId="30" xfId="3" applyFont="1" applyBorder="1" applyAlignment="1">
      <alignment vertical="center"/>
    </xf>
    <xf numFmtId="0" fontId="8" fillId="0" borderId="5" xfId="3" applyFont="1" applyFill="1" applyBorder="1" applyAlignment="1">
      <alignment vertical="center"/>
    </xf>
    <xf numFmtId="0" fontId="45" fillId="10" borderId="0" xfId="3" applyFont="1" applyFill="1" applyBorder="1" applyAlignment="1">
      <alignment vertical="center"/>
    </xf>
    <xf numFmtId="0" fontId="48" fillId="10" borderId="0" xfId="0" applyFont="1" applyFill="1" applyBorder="1" applyAlignment="1" applyProtection="1">
      <alignment horizontal="left" vertical="center"/>
    </xf>
    <xf numFmtId="0" fontId="8" fillId="10" borderId="0" xfId="0" applyFont="1" applyFill="1" applyBorder="1" applyAlignment="1" applyProtection="1">
      <alignment horizontal="center" vertical="center"/>
    </xf>
    <xf numFmtId="0" fontId="13" fillId="10" borderId="0" xfId="0" applyFont="1" applyFill="1" applyBorder="1" applyAlignment="1" applyProtection="1">
      <alignment horizontal="center" vertical="center"/>
    </xf>
    <xf numFmtId="0" fontId="48" fillId="10" borderId="0" xfId="0" applyFont="1" applyFill="1" applyAlignment="1" applyProtection="1">
      <alignment vertical="center"/>
    </xf>
    <xf numFmtId="0" fontId="55" fillId="10" borderId="0" xfId="0" applyFont="1" applyFill="1" applyAlignment="1" applyProtection="1">
      <alignment vertical="center"/>
    </xf>
    <xf numFmtId="0" fontId="44" fillId="10" borderId="0" xfId="0" applyFont="1" applyFill="1" applyAlignment="1" applyProtection="1">
      <alignment vertical="center"/>
    </xf>
    <xf numFmtId="0" fontId="48" fillId="10" borderId="0" xfId="0" applyFont="1" applyFill="1" applyBorder="1" applyAlignment="1" applyProtection="1">
      <alignment vertical="center"/>
    </xf>
    <xf numFmtId="0" fontId="57" fillId="0" borderId="0" xfId="0" applyFont="1" applyAlignment="1">
      <alignment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7" fillId="0" borderId="0" xfId="0" applyFont="1" applyFill="1" applyBorder="1" applyAlignment="1">
      <alignment vertical="center"/>
    </xf>
    <xf numFmtId="0" fontId="57" fillId="0" borderId="76" xfId="0" applyFont="1" applyFill="1" applyBorder="1" applyAlignment="1">
      <alignment horizontal="center" vertical="center"/>
    </xf>
    <xf numFmtId="0" fontId="57" fillId="0" borderId="29" xfId="0" applyFont="1" applyFill="1" applyBorder="1" applyAlignment="1">
      <alignment vertical="center"/>
    </xf>
    <xf numFmtId="0" fontId="57" fillId="0" borderId="133" xfId="0" applyFont="1" applyBorder="1" applyAlignment="1">
      <alignment vertical="center"/>
    </xf>
    <xf numFmtId="0" fontId="57" fillId="0" borderId="134" xfId="0" applyFont="1" applyBorder="1" applyAlignment="1">
      <alignment vertical="center"/>
    </xf>
    <xf numFmtId="0" fontId="57" fillId="0" borderId="136" xfId="0" applyFont="1" applyBorder="1" applyAlignment="1">
      <alignment vertical="center"/>
    </xf>
    <xf numFmtId="49" fontId="8" fillId="12" borderId="53" xfId="0" applyNumberFormat="1" applyFont="1" applyFill="1" applyBorder="1" applyAlignment="1">
      <alignment vertical="center"/>
    </xf>
    <xf numFmtId="49" fontId="8" fillId="12" borderId="0" xfId="0" applyNumberFormat="1" applyFont="1" applyFill="1" applyBorder="1" applyAlignment="1">
      <alignment vertical="center"/>
    </xf>
    <xf numFmtId="49" fontId="64" fillId="12" borderId="53" xfId="0" applyNumberFormat="1" applyFont="1" applyFill="1" applyBorder="1" applyAlignment="1">
      <alignment vertical="center"/>
    </xf>
    <xf numFmtId="49" fontId="64" fillId="12" borderId="0" xfId="0" applyNumberFormat="1" applyFont="1" applyFill="1" applyBorder="1" applyAlignment="1">
      <alignment vertical="center"/>
    </xf>
    <xf numFmtId="49" fontId="8" fillId="12" borderId="46" xfId="0" applyNumberFormat="1" applyFont="1" applyFill="1" applyBorder="1" applyAlignment="1">
      <alignment vertical="center"/>
    </xf>
    <xf numFmtId="49" fontId="66" fillId="12" borderId="53" xfId="0" applyNumberFormat="1" applyFont="1" applyFill="1" applyBorder="1" applyAlignment="1">
      <alignment vertical="center"/>
    </xf>
    <xf numFmtId="49" fontId="49" fillId="12" borderId="0" xfId="0" applyNumberFormat="1" applyFont="1" applyFill="1" applyBorder="1" applyAlignment="1">
      <alignment vertical="center"/>
    </xf>
    <xf numFmtId="49" fontId="66" fillId="12" borderId="0" xfId="0" applyNumberFormat="1" applyFont="1" applyFill="1" applyBorder="1" applyAlignment="1">
      <alignment vertical="center"/>
    </xf>
    <xf numFmtId="49" fontId="66" fillId="12" borderId="46" xfId="0" applyNumberFormat="1" applyFont="1" applyFill="1" applyBorder="1" applyAlignment="1">
      <alignment vertical="center"/>
    </xf>
    <xf numFmtId="49" fontId="8" fillId="12" borderId="47" xfId="0" applyNumberFormat="1" applyFont="1" applyFill="1" applyBorder="1" applyAlignment="1">
      <alignment vertical="center"/>
    </xf>
    <xf numFmtId="49" fontId="8" fillId="12" borderId="0" xfId="0" applyNumberFormat="1" applyFont="1" applyFill="1" applyBorder="1" applyAlignment="1">
      <alignment horizontal="center" vertical="center"/>
    </xf>
    <xf numFmtId="49" fontId="8" fillId="12" borderId="57" xfId="0" applyNumberFormat="1" applyFont="1" applyFill="1" applyBorder="1" applyAlignment="1">
      <alignment vertical="center"/>
    </xf>
    <xf numFmtId="49" fontId="8" fillId="12" borderId="28" xfId="0" applyNumberFormat="1" applyFont="1" applyFill="1" applyBorder="1" applyAlignment="1">
      <alignment vertical="center"/>
    </xf>
    <xf numFmtId="49" fontId="8" fillId="12" borderId="43" xfId="0" applyNumberFormat="1" applyFont="1" applyFill="1" applyBorder="1" applyAlignment="1">
      <alignment vertical="center"/>
    </xf>
    <xf numFmtId="49" fontId="8" fillId="12" borderId="28" xfId="0" applyNumberFormat="1" applyFont="1" applyFill="1" applyBorder="1" applyAlignment="1">
      <alignment horizontal="center" vertical="center"/>
    </xf>
    <xf numFmtId="0" fontId="12" fillId="12" borderId="0" xfId="0" applyFont="1" applyFill="1" applyAlignment="1">
      <alignment vertical="center"/>
    </xf>
    <xf numFmtId="0" fontId="13" fillId="12" borderId="0" xfId="0" applyFont="1" applyFill="1" applyAlignment="1">
      <alignment vertical="center"/>
    </xf>
    <xf numFmtId="0" fontId="8" fillId="12" borderId="0" xfId="0" applyFont="1" applyFill="1" applyAlignment="1">
      <alignment vertical="center"/>
    </xf>
    <xf numFmtId="0" fontId="16" fillId="12" borderId="0" xfId="0" applyFont="1" applyFill="1" applyBorder="1" applyAlignment="1">
      <alignment vertical="center"/>
    </xf>
    <xf numFmtId="0" fontId="13" fillId="12" borderId="0" xfId="0" applyFont="1" applyFill="1" applyBorder="1" applyAlignment="1">
      <alignment horizontal="center" vertical="center"/>
    </xf>
    <xf numFmtId="0" fontId="8" fillId="12" borderId="0" xfId="0" applyFont="1" applyFill="1" applyBorder="1" applyAlignment="1">
      <alignment vertical="center"/>
    </xf>
    <xf numFmtId="0" fontId="58" fillId="12" borderId="0" xfId="0" applyFont="1" applyFill="1" applyAlignment="1">
      <alignment vertical="center" shrinkToFit="1"/>
    </xf>
    <xf numFmtId="0" fontId="8" fillId="12" borderId="0" xfId="0" applyFont="1" applyFill="1" applyAlignment="1">
      <alignment vertical="center" wrapText="1" shrinkToFit="1"/>
    </xf>
    <xf numFmtId="0" fontId="13" fillId="12" borderId="0" xfId="0" applyFont="1" applyFill="1" applyBorder="1" applyAlignment="1" applyProtection="1">
      <alignment horizontal="center" vertical="center"/>
    </xf>
    <xf numFmtId="0" fontId="19" fillId="12" borderId="0" xfId="0" applyFont="1" applyFill="1" applyBorder="1" applyAlignment="1" applyProtection="1">
      <alignment vertical="center" textRotation="255" wrapText="1"/>
    </xf>
    <xf numFmtId="0" fontId="13" fillId="12" borderId="0" xfId="0" applyFont="1" applyFill="1" applyAlignment="1" applyProtection="1">
      <alignment vertical="center"/>
    </xf>
    <xf numFmtId="0" fontId="47" fillId="12" borderId="0" xfId="0" applyFont="1" applyFill="1" applyAlignment="1" applyProtection="1">
      <alignment vertical="center"/>
    </xf>
    <xf numFmtId="0" fontId="10" fillId="12" borderId="0" xfId="0" applyFont="1" applyFill="1" applyAlignment="1" applyProtection="1">
      <alignment vertical="center"/>
    </xf>
    <xf numFmtId="0" fontId="14" fillId="12" borderId="0" xfId="0" applyFont="1" applyFill="1" applyAlignment="1" applyProtection="1">
      <alignment vertical="center"/>
    </xf>
    <xf numFmtId="0" fontId="14" fillId="12" borderId="0" xfId="0" applyFont="1" applyFill="1" applyAlignment="1" applyProtection="1">
      <alignment vertical="center" shrinkToFit="1"/>
    </xf>
    <xf numFmtId="0" fontId="14" fillId="12" borderId="0" xfId="0" applyFont="1" applyFill="1" applyAlignment="1" applyProtection="1">
      <alignment horizontal="center" vertical="center"/>
    </xf>
    <xf numFmtId="0" fontId="14" fillId="12" borderId="0" xfId="0" applyFont="1" applyFill="1" applyAlignment="1">
      <alignment horizontal="center" vertical="center"/>
    </xf>
    <xf numFmtId="0" fontId="14" fillId="12" borderId="0" xfId="0" applyFont="1" applyFill="1" applyAlignment="1" applyProtection="1">
      <alignment horizontal="center" vertical="center" shrinkToFit="1"/>
      <protection locked="0"/>
    </xf>
    <xf numFmtId="0" fontId="8" fillId="12" borderId="0" xfId="0" applyFont="1" applyFill="1" applyBorder="1" applyAlignment="1" applyProtection="1">
      <alignment horizontal="center" vertical="center"/>
    </xf>
    <xf numFmtId="0" fontId="42" fillId="12" borderId="0" xfId="0" applyFont="1" applyFill="1" applyBorder="1" applyAlignment="1" applyProtection="1">
      <alignment horizontal="left" vertical="center"/>
    </xf>
    <xf numFmtId="0" fontId="43" fillId="12" borderId="0" xfId="0" applyFont="1" applyFill="1" applyAlignment="1" applyProtection="1">
      <alignment vertical="center"/>
    </xf>
    <xf numFmtId="0" fontId="58" fillId="12" borderId="0" xfId="0" applyFont="1" applyFill="1" applyAlignment="1" applyProtection="1">
      <alignment horizontal="center" vertical="center" shrinkToFit="1"/>
    </xf>
    <xf numFmtId="0" fontId="13" fillId="12" borderId="0" xfId="0" applyFont="1" applyFill="1" applyBorder="1" applyAlignment="1" applyProtection="1">
      <alignment vertical="center"/>
    </xf>
    <xf numFmtId="0" fontId="8" fillId="12" borderId="0" xfId="0" applyFont="1" applyFill="1" applyBorder="1" applyAlignment="1" applyProtection="1">
      <alignment vertical="center"/>
    </xf>
    <xf numFmtId="0" fontId="13" fillId="12" borderId="53" xfId="0" applyFont="1" applyFill="1" applyBorder="1" applyAlignment="1" applyProtection="1">
      <alignment vertical="center"/>
    </xf>
    <xf numFmtId="0" fontId="14" fillId="12" borderId="0" xfId="0" applyFont="1" applyFill="1" applyBorder="1" applyAlignment="1" applyProtection="1">
      <alignment vertical="center"/>
    </xf>
    <xf numFmtId="0" fontId="14" fillId="12" borderId="0" xfId="0" applyFont="1" applyFill="1" applyBorder="1" applyAlignment="1" applyProtection="1">
      <alignment vertical="center" shrinkToFit="1"/>
    </xf>
    <xf numFmtId="0" fontId="14" fillId="12" borderId="0" xfId="0" applyFont="1" applyFill="1" applyBorder="1" applyAlignment="1" applyProtection="1">
      <alignment horizontal="center" vertical="center"/>
    </xf>
    <xf numFmtId="0" fontId="48" fillId="10" borderId="53" xfId="0" applyFont="1" applyFill="1" applyBorder="1" applyAlignment="1" applyProtection="1">
      <alignment vertical="center"/>
    </xf>
    <xf numFmtId="0" fontId="55" fillId="10" borderId="0" xfId="0" applyFont="1" applyFill="1" applyBorder="1" applyAlignment="1" applyProtection="1">
      <alignment vertical="center"/>
    </xf>
    <xf numFmtId="0" fontId="55" fillId="12" borderId="0" xfId="0" applyFont="1" applyFill="1" applyBorder="1" applyAlignment="1" applyProtection="1">
      <alignment vertical="center"/>
    </xf>
    <xf numFmtId="0" fontId="18" fillId="2" borderId="65" xfId="0" applyFont="1" applyFill="1" applyBorder="1" applyAlignment="1" applyProtection="1">
      <alignment horizontal="right" vertical="center"/>
    </xf>
    <xf numFmtId="0" fontId="8" fillId="12" borderId="53" xfId="0" applyFont="1" applyFill="1" applyBorder="1" applyAlignment="1" applyProtection="1">
      <alignment horizontal="center" vertical="center"/>
    </xf>
    <xf numFmtId="0" fontId="48" fillId="10" borderId="53" xfId="0" applyFont="1" applyFill="1" applyBorder="1" applyAlignment="1" applyProtection="1">
      <alignment horizontal="left" vertical="center"/>
    </xf>
    <xf numFmtId="0" fontId="13" fillId="0" borderId="53" xfId="0" applyFont="1" applyBorder="1" applyAlignment="1" applyProtection="1">
      <alignment horizontal="left" vertical="center"/>
    </xf>
    <xf numFmtId="0" fontId="13" fillId="0" borderId="53" xfId="0" applyFont="1" applyBorder="1" applyAlignment="1" applyProtection="1">
      <alignment vertical="center"/>
    </xf>
    <xf numFmtId="0" fontId="13" fillId="0" borderId="0" xfId="0" applyFont="1" applyBorder="1" applyAlignment="1" applyProtection="1">
      <alignment vertical="center"/>
    </xf>
    <xf numFmtId="180" fontId="13" fillId="0" borderId="14" xfId="3" applyNumberFormat="1" applyFont="1" applyBorder="1" applyAlignment="1" applyProtection="1">
      <alignment vertical="center" shrinkToFit="1"/>
      <protection locked="0"/>
    </xf>
    <xf numFmtId="180" fontId="13" fillId="0" borderId="18" xfId="3" applyNumberFormat="1" applyFont="1" applyBorder="1" applyAlignment="1" applyProtection="1">
      <alignment vertical="center" shrinkToFit="1"/>
      <protection locked="0"/>
    </xf>
    <xf numFmtId="0" fontId="43" fillId="12" borderId="0" xfId="0" applyFont="1" applyFill="1" applyBorder="1" applyAlignment="1" applyProtection="1">
      <alignment vertical="center"/>
    </xf>
    <xf numFmtId="0" fontId="58" fillId="12" borderId="0" xfId="0" applyFont="1" applyFill="1" applyBorder="1" applyAlignment="1" applyProtection="1">
      <alignment horizontal="center" vertical="center" shrinkToFit="1"/>
    </xf>
    <xf numFmtId="56" fontId="13" fillId="0" borderId="57" xfId="0" applyNumberFormat="1" applyFont="1" applyBorder="1" applyAlignment="1" applyProtection="1">
      <alignment vertical="center" shrinkToFit="1"/>
      <protection locked="0"/>
    </xf>
    <xf numFmtId="0" fontId="58" fillId="12" borderId="0" xfId="0" applyFont="1" applyFill="1" applyBorder="1" applyAlignment="1" applyProtection="1">
      <alignment vertical="center" shrinkToFit="1"/>
    </xf>
    <xf numFmtId="0" fontId="13" fillId="0" borderId="57"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32" xfId="0" applyFont="1" applyBorder="1" applyAlignment="1" applyProtection="1">
      <alignment vertical="center" shrinkToFit="1"/>
      <protection locked="0"/>
    </xf>
    <xf numFmtId="0" fontId="13" fillId="0" borderId="4" xfId="0" applyFont="1" applyBorder="1" applyAlignment="1" applyProtection="1">
      <alignment vertical="center" shrinkToFit="1"/>
      <protection locked="0"/>
    </xf>
    <xf numFmtId="182" fontId="13" fillId="0" borderId="29" xfId="0" applyNumberFormat="1" applyFont="1" applyBorder="1" applyAlignment="1" applyProtection="1">
      <alignment horizontal="center" vertical="center" shrinkToFit="1"/>
      <protection locked="0"/>
    </xf>
    <xf numFmtId="0" fontId="13" fillId="0" borderId="17" xfId="0" applyFont="1" applyBorder="1" applyAlignment="1" applyProtection="1">
      <alignment vertical="center" shrinkToFit="1"/>
      <protection locked="0"/>
    </xf>
    <xf numFmtId="182" fontId="13" fillId="0" borderId="31" xfId="0" applyNumberFormat="1" applyFont="1" applyBorder="1" applyAlignment="1" applyProtection="1">
      <alignment horizontal="center" vertical="center" shrinkToFit="1"/>
      <protection locked="0"/>
    </xf>
    <xf numFmtId="0" fontId="41" fillId="0" borderId="2" xfId="0" applyFont="1" applyBorder="1" applyAlignment="1" applyProtection="1">
      <alignment horizontal="right" vertical="center"/>
      <protection locked="0"/>
    </xf>
    <xf numFmtId="176" fontId="41" fillId="0" borderId="2" xfId="0" applyNumberFormat="1" applyFont="1" applyBorder="1" applyAlignment="1" applyProtection="1">
      <alignment horizontal="right" vertical="center"/>
      <protection locked="0"/>
    </xf>
    <xf numFmtId="0" fontId="41" fillId="0" borderId="114" xfId="0" applyFont="1" applyBorder="1" applyAlignment="1" applyProtection="1">
      <alignment horizontal="right" vertical="center"/>
      <protection locked="0"/>
    </xf>
    <xf numFmtId="179" fontId="14" fillId="0" borderId="11" xfId="0" applyNumberFormat="1" applyFont="1" applyFill="1" applyBorder="1" applyAlignment="1" applyProtection="1">
      <alignment horizontal="right" vertical="center"/>
    </xf>
    <xf numFmtId="0" fontId="18" fillId="0" borderId="2" xfId="0" applyFont="1" applyBorder="1" applyAlignment="1" applyProtection="1">
      <alignment horizontal="right" vertical="center"/>
      <protection locked="0"/>
    </xf>
    <xf numFmtId="0" fontId="18" fillId="0" borderId="114" xfId="0" applyFont="1" applyBorder="1" applyAlignment="1" applyProtection="1">
      <alignment horizontal="right" vertical="center"/>
      <protection locked="0"/>
    </xf>
    <xf numFmtId="176" fontId="18" fillId="0" borderId="2" xfId="0" applyNumberFormat="1" applyFont="1" applyBorder="1" applyAlignment="1" applyProtection="1">
      <alignment horizontal="right" vertical="center"/>
      <protection locked="0"/>
    </xf>
    <xf numFmtId="0" fontId="46" fillId="0" borderId="7" xfId="0" applyFont="1" applyFill="1" applyBorder="1" applyAlignment="1" applyProtection="1">
      <alignment vertical="center"/>
      <protection locked="0"/>
    </xf>
    <xf numFmtId="0" fontId="46" fillId="0" borderId="9" xfId="0" applyFont="1" applyFill="1" applyBorder="1" applyAlignment="1" applyProtection="1">
      <alignment vertical="center"/>
      <protection locked="0"/>
    </xf>
    <xf numFmtId="179" fontId="46" fillId="0" borderId="11" xfId="0" applyNumberFormat="1" applyFont="1" applyFill="1" applyBorder="1" applyAlignment="1" applyProtection="1">
      <alignment horizontal="right" vertical="center"/>
    </xf>
    <xf numFmtId="0" fontId="46" fillId="0" borderId="10" xfId="0" applyFont="1" applyFill="1" applyBorder="1" applyAlignment="1" applyProtection="1">
      <alignment vertical="center"/>
      <protection locked="0"/>
    </xf>
    <xf numFmtId="180" fontId="8" fillId="0" borderId="141" xfId="3" applyNumberFormat="1" applyFont="1" applyBorder="1" applyAlignment="1" applyProtection="1">
      <alignment vertical="center" shrinkToFit="1"/>
      <protection locked="0"/>
    </xf>
    <xf numFmtId="180" fontId="8" fillId="0" borderId="142" xfId="3" applyNumberFormat="1" applyFont="1" applyBorder="1" applyAlignment="1" applyProtection="1">
      <alignment vertical="center" shrinkToFit="1"/>
      <protection locked="0"/>
    </xf>
    <xf numFmtId="0" fontId="8" fillId="0" borderId="17" xfId="0" applyFont="1" applyBorder="1" applyAlignment="1" applyProtection="1">
      <alignment vertical="center"/>
      <protection locked="0"/>
    </xf>
    <xf numFmtId="0" fontId="37" fillId="0" borderId="22" xfId="0" applyFont="1" applyBorder="1" applyAlignment="1">
      <alignment horizontal="center" vertical="center"/>
    </xf>
    <xf numFmtId="0" fontId="37" fillId="0" borderId="26" xfId="0" applyFont="1" applyBorder="1" applyAlignment="1">
      <alignment horizontal="center" vertical="center" shrinkToFit="1"/>
    </xf>
    <xf numFmtId="0" fontId="8" fillId="0" borderId="33" xfId="0" applyFont="1" applyBorder="1" applyAlignment="1">
      <alignment horizontal="center" vertical="center"/>
    </xf>
    <xf numFmtId="0" fontId="8" fillId="0" borderId="22" xfId="0" applyFont="1" applyBorder="1" applyAlignment="1" applyProtection="1">
      <alignment horizontal="center" vertical="center"/>
      <protection locked="0"/>
    </xf>
    <xf numFmtId="0" fontId="57" fillId="12" borderId="0" xfId="0" applyFont="1" applyFill="1" applyAlignment="1" applyProtection="1">
      <alignment vertical="center" shrinkToFit="1"/>
    </xf>
    <xf numFmtId="0" fontId="8" fillId="0" borderId="14" xfId="0" applyFont="1" applyBorder="1" applyAlignment="1" applyProtection="1">
      <alignment vertical="center"/>
      <protection locked="0"/>
    </xf>
    <xf numFmtId="0" fontId="8" fillId="0" borderId="18" xfId="0" applyFont="1" applyBorder="1" applyAlignment="1" applyProtection="1">
      <alignment vertical="center"/>
      <protection locked="0"/>
    </xf>
    <xf numFmtId="181" fontId="8" fillId="0" borderId="33"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xf>
    <xf numFmtId="182" fontId="8" fillId="0" borderId="34" xfId="0" applyNumberFormat="1" applyFont="1" applyBorder="1" applyAlignment="1" applyProtection="1">
      <alignment horizontal="center" vertical="center"/>
      <protection locked="0"/>
    </xf>
    <xf numFmtId="181" fontId="8" fillId="0" borderId="20" xfId="0" applyNumberFormat="1" applyFont="1" applyBorder="1" applyAlignment="1" applyProtection="1">
      <alignment horizontal="center" vertical="center"/>
      <protection locked="0"/>
    </xf>
    <xf numFmtId="182" fontId="8" fillId="0" borderId="77" xfId="0" applyNumberFormat="1" applyFont="1" applyBorder="1" applyAlignment="1" applyProtection="1">
      <alignment horizontal="center" vertical="center" shrinkToFit="1"/>
      <protection locked="0"/>
    </xf>
    <xf numFmtId="181" fontId="8" fillId="0" borderId="27" xfId="0" applyNumberFormat="1" applyFont="1" applyBorder="1" applyAlignment="1" applyProtection="1">
      <alignment horizontal="center" vertical="center"/>
      <protection locked="0"/>
    </xf>
    <xf numFmtId="0" fontId="8" fillId="0" borderId="28" xfId="0" applyFont="1" applyBorder="1" applyAlignment="1" applyProtection="1">
      <alignment horizontal="center" vertical="center"/>
    </xf>
    <xf numFmtId="182" fontId="8" fillId="0" borderId="29" xfId="0" applyNumberFormat="1" applyFont="1" applyBorder="1" applyAlignment="1" applyProtection="1">
      <alignment horizontal="center" vertical="center"/>
      <protection locked="0"/>
    </xf>
    <xf numFmtId="181" fontId="8" fillId="0" borderId="11" xfId="0" applyNumberFormat="1" applyFont="1" applyBorder="1" applyAlignment="1" applyProtection="1">
      <alignment horizontal="center" vertical="center"/>
      <protection locked="0"/>
    </xf>
    <xf numFmtId="182" fontId="8" fillId="0" borderId="73" xfId="0" applyNumberFormat="1"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xf>
    <xf numFmtId="181" fontId="8" fillId="0" borderId="30" xfId="0" applyNumberFormat="1" applyFont="1" applyBorder="1" applyAlignment="1" applyProtection="1">
      <alignment horizontal="center" vertical="center"/>
      <protection locked="0"/>
    </xf>
    <xf numFmtId="0" fontId="8" fillId="0" borderId="30" xfId="0" applyFont="1" applyBorder="1" applyAlignment="1" applyProtection="1">
      <alignment horizontal="center" vertical="center"/>
    </xf>
    <xf numFmtId="182" fontId="8" fillId="0" borderId="31" xfId="0" applyNumberFormat="1" applyFont="1" applyBorder="1" applyAlignment="1" applyProtection="1">
      <alignment horizontal="center" vertical="center"/>
      <protection locked="0"/>
    </xf>
    <xf numFmtId="181" fontId="8" fillId="0" borderId="32" xfId="0" applyNumberFormat="1" applyFont="1" applyBorder="1" applyAlignment="1" applyProtection="1">
      <alignment horizontal="center" vertical="center"/>
      <protection locked="0"/>
    </xf>
    <xf numFmtId="182" fontId="8" fillId="0" borderId="75" xfId="0" applyNumberFormat="1" applyFont="1" applyBorder="1" applyAlignment="1" applyProtection="1">
      <alignment horizontal="center" vertical="center" shrinkToFit="1"/>
      <protection locked="0"/>
    </xf>
    <xf numFmtId="180" fontId="42" fillId="0" borderId="14" xfId="3" applyNumberFormat="1" applyFont="1" applyBorder="1" applyAlignment="1">
      <alignment vertical="center" shrinkToFit="1"/>
    </xf>
    <xf numFmtId="56" fontId="37" fillId="0" borderId="63" xfId="0" applyNumberFormat="1" applyFont="1" applyBorder="1" applyAlignment="1">
      <alignment vertical="center" shrinkToFit="1"/>
    </xf>
    <xf numFmtId="0" fontId="37" fillId="0" borderId="34" xfId="0" applyFont="1" applyBorder="1" applyAlignment="1">
      <alignment horizontal="center" vertical="center" shrinkToFit="1"/>
    </xf>
    <xf numFmtId="0" fontId="14" fillId="0" borderId="4" xfId="0" applyFont="1" applyBorder="1" applyAlignment="1" applyProtection="1">
      <alignment horizontal="right" vertical="center"/>
      <protection locked="0"/>
    </xf>
    <xf numFmtId="0" fontId="14" fillId="0" borderId="4" xfId="0" applyFont="1" applyBorder="1" applyAlignment="1" applyProtection="1">
      <alignment horizontal="center" vertical="center"/>
      <protection locked="0"/>
    </xf>
    <xf numFmtId="0" fontId="14" fillId="0" borderId="4" xfId="0" applyFont="1" applyBorder="1" applyAlignment="1" applyProtection="1">
      <alignment vertical="center"/>
      <protection locked="0"/>
    </xf>
    <xf numFmtId="0" fontId="10" fillId="12" borderId="35" xfId="0" applyFont="1" applyFill="1" applyBorder="1" applyAlignment="1">
      <alignment vertical="center"/>
    </xf>
    <xf numFmtId="0" fontId="10" fillId="12" borderId="36" xfId="0" applyFont="1" applyFill="1" applyBorder="1" applyAlignment="1">
      <alignment vertical="center"/>
    </xf>
    <xf numFmtId="0" fontId="10" fillId="12" borderId="37" xfId="0" applyFont="1" applyFill="1" applyBorder="1" applyAlignment="1">
      <alignment vertical="center"/>
    </xf>
    <xf numFmtId="0" fontId="10" fillId="12" borderId="38" xfId="0" applyFont="1" applyFill="1" applyBorder="1" applyAlignment="1">
      <alignment vertical="center"/>
    </xf>
    <xf numFmtId="0" fontId="10" fillId="12" borderId="39" xfId="0" applyFont="1" applyFill="1" applyBorder="1" applyAlignment="1">
      <alignment vertical="center"/>
    </xf>
    <xf numFmtId="0" fontId="10" fillId="12" borderId="40" xfId="0" applyFont="1" applyFill="1" applyBorder="1" applyAlignment="1">
      <alignment vertical="center"/>
    </xf>
    <xf numFmtId="0" fontId="10" fillId="12" borderId="28" xfId="0" applyFont="1" applyFill="1" applyBorder="1" applyAlignment="1">
      <alignment vertical="center"/>
    </xf>
    <xf numFmtId="0" fontId="10" fillId="12" borderId="41"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Alignment="1">
      <alignment vertical="center"/>
    </xf>
    <xf numFmtId="0" fontId="10" fillId="12" borderId="27" xfId="0" applyFont="1" applyFill="1" applyBorder="1" applyAlignment="1">
      <alignment vertical="center"/>
    </xf>
    <xf numFmtId="0" fontId="10" fillId="12" borderId="27" xfId="0" applyFont="1" applyFill="1" applyBorder="1" applyAlignment="1">
      <alignment vertical="center" textRotation="255"/>
    </xf>
    <xf numFmtId="0" fontId="10" fillId="12" borderId="27" xfId="0" applyFont="1" applyFill="1" applyBorder="1" applyAlignment="1">
      <alignment horizontal="center" vertical="center"/>
    </xf>
    <xf numFmtId="0" fontId="10" fillId="12" borderId="29" xfId="0" applyFont="1" applyFill="1" applyBorder="1" applyAlignment="1">
      <alignment vertical="center"/>
    </xf>
    <xf numFmtId="0" fontId="38" fillId="12" borderId="0" xfId="0" applyFont="1" applyFill="1" applyBorder="1" applyAlignment="1">
      <alignment vertical="center"/>
    </xf>
    <xf numFmtId="0" fontId="10" fillId="12" borderId="0" xfId="0" applyFont="1" applyFill="1" applyBorder="1" applyAlignment="1">
      <alignment horizontal="right" vertical="center"/>
    </xf>
    <xf numFmtId="0" fontId="22" fillId="12" borderId="28" xfId="0" applyFont="1" applyFill="1" applyBorder="1" applyAlignment="1" applyProtection="1">
      <alignment horizontal="center" vertical="center"/>
    </xf>
    <xf numFmtId="0" fontId="8" fillId="12" borderId="28" xfId="0" applyFont="1" applyFill="1" applyBorder="1" applyAlignment="1" applyProtection="1">
      <alignment vertical="center"/>
    </xf>
    <xf numFmtId="0" fontId="8" fillId="12" borderId="28" xfId="0" applyFont="1" applyFill="1" applyBorder="1" applyAlignment="1" applyProtection="1">
      <alignment horizontal="center" vertical="center"/>
    </xf>
    <xf numFmtId="0" fontId="10" fillId="12" borderId="0" xfId="0" applyFont="1" applyFill="1" applyAlignment="1">
      <alignment horizontal="center" vertical="center"/>
    </xf>
    <xf numFmtId="0" fontId="39" fillId="12" borderId="42" xfId="0" applyFont="1" applyFill="1" applyBorder="1" applyAlignment="1">
      <alignment vertical="center"/>
    </xf>
    <xf numFmtId="0" fontId="19" fillId="12" borderId="42" xfId="0" applyFont="1" applyFill="1" applyBorder="1" applyAlignment="1">
      <alignment vertical="center" shrinkToFit="1"/>
    </xf>
    <xf numFmtId="0" fontId="19" fillId="12" borderId="50" xfId="0" applyFont="1" applyFill="1" applyBorder="1" applyAlignment="1">
      <alignment vertical="center" shrinkToFit="1"/>
    </xf>
    <xf numFmtId="0" fontId="10" fillId="12" borderId="42" xfId="0" applyFont="1" applyFill="1" applyBorder="1" applyAlignment="1">
      <alignment vertical="center"/>
    </xf>
    <xf numFmtId="0" fontId="10" fillId="12" borderId="0" xfId="0" applyFont="1" applyFill="1" applyBorder="1" applyAlignment="1">
      <alignment vertical="center" wrapText="1"/>
    </xf>
    <xf numFmtId="0" fontId="10" fillId="12" borderId="44" xfId="0" applyFont="1" applyFill="1" applyBorder="1" applyAlignment="1">
      <alignment vertical="center"/>
    </xf>
    <xf numFmtId="0" fontId="19" fillId="12" borderId="0" xfId="0" applyFont="1" applyFill="1" applyBorder="1" applyAlignment="1">
      <alignment vertical="center"/>
    </xf>
    <xf numFmtId="0" fontId="10" fillId="12" borderId="45"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46" xfId="0" applyFont="1" applyFill="1" applyBorder="1" applyAlignment="1">
      <alignment vertical="center"/>
    </xf>
    <xf numFmtId="0" fontId="28" fillId="12" borderId="42" xfId="0" applyFont="1" applyFill="1" applyBorder="1" applyAlignment="1">
      <alignment vertical="center"/>
    </xf>
    <xf numFmtId="0" fontId="10" fillId="12" borderId="50" xfId="0" applyFont="1" applyFill="1" applyBorder="1" applyAlignment="1">
      <alignment vertical="center"/>
    </xf>
    <xf numFmtId="0" fontId="28" fillId="12" borderId="42" xfId="0" applyFont="1" applyFill="1" applyBorder="1" applyAlignment="1">
      <alignment vertical="center" shrinkToFit="1"/>
    </xf>
    <xf numFmtId="0" fontId="28" fillId="12" borderId="42" xfId="0" applyFont="1" applyFill="1" applyBorder="1" applyAlignment="1">
      <alignment horizontal="left" vertical="center"/>
    </xf>
    <xf numFmtId="0" fontId="28" fillId="12" borderId="48" xfId="0" applyFont="1" applyFill="1" applyBorder="1" applyAlignment="1">
      <alignment horizontal="left" vertical="center"/>
    </xf>
    <xf numFmtId="0" fontId="10" fillId="12" borderId="48" xfId="0" applyFont="1" applyFill="1" applyBorder="1" applyAlignment="1">
      <alignment vertical="center"/>
    </xf>
    <xf numFmtId="0" fontId="28" fillId="12" borderId="48" xfId="0" applyFont="1" applyFill="1" applyBorder="1" applyAlignment="1">
      <alignment horizontal="right" vertical="center"/>
    </xf>
    <xf numFmtId="0" fontId="28" fillId="12" borderId="48" xfId="0" applyFont="1" applyFill="1" applyBorder="1" applyAlignment="1">
      <alignment vertical="center"/>
    </xf>
    <xf numFmtId="0" fontId="10" fillId="12" borderId="48" xfId="0" applyFont="1" applyFill="1" applyBorder="1" applyAlignment="1">
      <alignment vertical="center" shrinkToFit="1"/>
    </xf>
    <xf numFmtId="0" fontId="10" fillId="12" borderId="49" xfId="0" applyFont="1" applyFill="1" applyBorder="1" applyAlignment="1">
      <alignment vertical="center"/>
    </xf>
    <xf numFmtId="0" fontId="10" fillId="12" borderId="46" xfId="0" applyFont="1" applyFill="1" applyBorder="1" applyAlignment="1">
      <alignment horizontal="center" vertical="center"/>
    </xf>
    <xf numFmtId="0" fontId="13" fillId="12" borderId="0" xfId="0" applyFont="1" applyFill="1" applyBorder="1" applyAlignment="1">
      <alignment vertical="center" wrapText="1"/>
    </xf>
    <xf numFmtId="0" fontId="10" fillId="12" borderId="42" xfId="0" applyFont="1" applyFill="1" applyBorder="1" applyAlignment="1">
      <alignment horizontal="right" vertical="center"/>
    </xf>
    <xf numFmtId="0" fontId="10" fillId="12" borderId="47" xfId="0" applyFont="1" applyFill="1" applyBorder="1" applyAlignment="1">
      <alignment vertical="center"/>
    </xf>
    <xf numFmtId="0" fontId="10" fillId="12" borderId="72" xfId="0" applyFont="1" applyFill="1" applyBorder="1" applyAlignment="1">
      <alignment vertical="center"/>
    </xf>
    <xf numFmtId="0" fontId="10" fillId="0" borderId="67" xfId="0" applyFont="1" applyBorder="1" applyAlignment="1">
      <alignment vertical="center" wrapText="1"/>
    </xf>
    <xf numFmtId="0" fontId="13" fillId="12" borderId="47" xfId="0" applyFont="1" applyFill="1" applyBorder="1" applyAlignment="1">
      <alignment vertical="center"/>
    </xf>
    <xf numFmtId="0" fontId="13" fillId="12" borderId="44" xfId="0" applyFont="1" applyFill="1" applyBorder="1" applyAlignment="1">
      <alignment vertical="center" wrapText="1"/>
    </xf>
    <xf numFmtId="0" fontId="13" fillId="12" borderId="64" xfId="0" applyFont="1" applyFill="1" applyBorder="1" applyAlignment="1">
      <alignment vertical="center"/>
    </xf>
    <xf numFmtId="0" fontId="10" fillId="12" borderId="2" xfId="0" applyFont="1" applyFill="1" applyBorder="1" applyAlignment="1">
      <alignment vertical="center"/>
    </xf>
    <xf numFmtId="0" fontId="10" fillId="12" borderId="3" xfId="0" applyFont="1" applyFill="1" applyBorder="1" applyAlignment="1">
      <alignment vertical="center"/>
    </xf>
    <xf numFmtId="0" fontId="10" fillId="0" borderId="42" xfId="0" applyFont="1" applyBorder="1" applyAlignment="1">
      <alignment horizontal="center" vertical="center"/>
    </xf>
    <xf numFmtId="0" fontId="10" fillId="0" borderId="47" xfId="0" applyFont="1" applyBorder="1" applyAlignment="1">
      <alignment horizontal="center" vertical="center"/>
    </xf>
    <xf numFmtId="0" fontId="10" fillId="0" borderId="0" xfId="0" applyFont="1" applyBorder="1" applyAlignment="1">
      <alignment horizontal="center" vertical="center"/>
    </xf>
    <xf numFmtId="0" fontId="10" fillId="0" borderId="43" xfId="0" applyFont="1" applyBorder="1" applyAlignment="1">
      <alignment horizontal="center" vertical="center"/>
    </xf>
    <xf numFmtId="0" fontId="10" fillId="0" borderId="28" xfId="0" applyFont="1" applyBorder="1" applyAlignment="1">
      <alignment horizontal="center" vertical="center"/>
    </xf>
    <xf numFmtId="0" fontId="10" fillId="12" borderId="27" xfId="0" applyFont="1" applyFill="1" applyBorder="1" applyAlignment="1">
      <alignment horizontal="center" vertical="center"/>
    </xf>
    <xf numFmtId="0" fontId="10" fillId="12" borderId="45"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8" fillId="12" borderId="28" xfId="0" applyFont="1" applyFill="1" applyBorder="1" applyAlignment="1" applyProtection="1">
      <alignment horizontal="center" vertical="center"/>
    </xf>
    <xf numFmtId="0" fontId="22" fillId="0" borderId="2" xfId="3" applyFont="1" applyBorder="1" applyAlignment="1">
      <alignment horizontal="center" vertical="center"/>
    </xf>
    <xf numFmtId="0" fontId="22" fillId="0" borderId="79" xfId="3" applyFont="1" applyBorder="1" applyAlignment="1">
      <alignment horizontal="center" vertical="center"/>
    </xf>
    <xf numFmtId="0" fontId="22" fillId="0" borderId="48" xfId="3" applyFont="1" applyBorder="1" applyAlignment="1">
      <alignment horizontal="center" vertical="center"/>
    </xf>
    <xf numFmtId="0" fontId="22" fillId="0" borderId="49" xfId="3" applyFont="1" applyBorder="1" applyAlignment="1">
      <alignment horizontal="center" vertical="center"/>
    </xf>
    <xf numFmtId="0" fontId="10" fillId="12" borderId="67" xfId="0" applyFont="1" applyFill="1" applyBorder="1" applyAlignment="1">
      <alignment vertical="center" wrapText="1"/>
    </xf>
    <xf numFmtId="0" fontId="10" fillId="12" borderId="42" xfId="0" applyFont="1" applyFill="1" applyBorder="1" applyAlignment="1">
      <alignment vertical="center" wrapText="1"/>
    </xf>
    <xf numFmtId="0" fontId="8" fillId="12" borderId="0" xfId="3" applyFont="1" applyFill="1" applyAlignment="1">
      <alignment vertical="center"/>
    </xf>
    <xf numFmtId="0" fontId="45" fillId="12" borderId="28" xfId="3" applyFont="1" applyFill="1" applyBorder="1" applyAlignment="1">
      <alignment vertical="center"/>
    </xf>
    <xf numFmtId="0" fontId="48" fillId="12" borderId="0" xfId="3" applyFont="1" applyFill="1" applyBorder="1" applyAlignment="1">
      <alignment vertical="center"/>
    </xf>
    <xf numFmtId="0" fontId="8" fillId="12" borderId="28" xfId="3" applyFont="1" applyFill="1" applyBorder="1" applyAlignment="1">
      <alignment vertical="center"/>
    </xf>
    <xf numFmtId="0" fontId="8" fillId="12" borderId="27" xfId="3" applyFont="1" applyFill="1" applyBorder="1" applyAlignment="1">
      <alignment vertical="center"/>
    </xf>
    <xf numFmtId="0" fontId="8" fillId="12" borderId="30" xfId="3" applyFont="1" applyFill="1" applyBorder="1" applyAlignment="1">
      <alignment vertical="center"/>
    </xf>
    <xf numFmtId="0" fontId="22" fillId="12" borderId="0" xfId="3" applyFont="1" applyFill="1" applyBorder="1" applyAlignment="1">
      <alignment vertical="center"/>
    </xf>
    <xf numFmtId="0" fontId="49" fillId="12" borderId="0" xfId="3" applyFont="1" applyFill="1" applyBorder="1" applyAlignment="1">
      <alignment vertical="center"/>
    </xf>
    <xf numFmtId="0" fontId="8" fillId="12" borderId="0" xfId="3" applyFont="1" applyFill="1" applyBorder="1" applyAlignment="1">
      <alignment horizontal="center" vertical="center"/>
    </xf>
    <xf numFmtId="0" fontId="8" fillId="12" borderId="0" xfId="3" applyFont="1" applyFill="1" applyBorder="1" applyAlignment="1">
      <alignment vertical="center"/>
    </xf>
    <xf numFmtId="0" fontId="45" fillId="12" borderId="0" xfId="3" applyFont="1" applyFill="1" applyBorder="1" applyAlignment="1">
      <alignment vertical="center"/>
    </xf>
    <xf numFmtId="0" fontId="50" fillId="12" borderId="0" xfId="3" applyFont="1" applyFill="1" applyBorder="1" applyAlignment="1">
      <alignment vertical="center"/>
    </xf>
    <xf numFmtId="0" fontId="51" fillId="12" borderId="0" xfId="3" applyFont="1" applyFill="1" applyBorder="1" applyAlignment="1">
      <alignment vertical="center"/>
    </xf>
    <xf numFmtId="0" fontId="8" fillId="12" borderId="45" xfId="3" applyFont="1" applyFill="1" applyBorder="1" applyAlignment="1">
      <alignment vertical="center"/>
    </xf>
    <xf numFmtId="0" fontId="22" fillId="12" borderId="143" xfId="3" applyFont="1" applyFill="1" applyBorder="1" applyAlignment="1">
      <alignment vertical="center"/>
    </xf>
    <xf numFmtId="0" fontId="8" fillId="12" borderId="59" xfId="3" applyFont="1" applyFill="1" applyBorder="1" applyAlignment="1">
      <alignment vertical="center"/>
    </xf>
    <xf numFmtId="0" fontId="8" fillId="12" borderId="46" xfId="3" applyFont="1" applyFill="1" applyBorder="1" applyAlignment="1">
      <alignment vertical="center"/>
    </xf>
    <xf numFmtId="0" fontId="8" fillId="12" borderId="0" xfId="3" applyFont="1" applyFill="1" applyBorder="1" applyAlignment="1">
      <alignment horizontal="left" vertical="center"/>
    </xf>
    <xf numFmtId="0" fontId="8" fillId="12" borderId="46" xfId="3" applyFont="1" applyFill="1" applyBorder="1" applyAlignment="1">
      <alignment horizontal="left" vertical="center"/>
    </xf>
    <xf numFmtId="0" fontId="8" fillId="12" borderId="53" xfId="3" applyFont="1" applyFill="1" applyBorder="1" applyAlignment="1">
      <alignment vertical="center"/>
    </xf>
    <xf numFmtId="0" fontId="45" fillId="12" borderId="57" xfId="3" applyFont="1" applyFill="1" applyBorder="1" applyAlignment="1">
      <alignment vertical="center"/>
    </xf>
    <xf numFmtId="0" fontId="48" fillId="10" borderId="53" xfId="3" applyFont="1" applyFill="1" applyBorder="1" applyAlignment="1">
      <alignment vertical="center"/>
    </xf>
    <xf numFmtId="0" fontId="48" fillId="12" borderId="53" xfId="3" applyFont="1" applyFill="1" applyBorder="1" applyAlignment="1">
      <alignment vertical="center"/>
    </xf>
    <xf numFmtId="0" fontId="22" fillId="12" borderId="53" xfId="3" applyFont="1" applyFill="1" applyBorder="1" applyAlignment="1">
      <alignment vertical="center"/>
    </xf>
    <xf numFmtId="0" fontId="8" fillId="12" borderId="53" xfId="3" applyFont="1" applyFill="1" applyBorder="1" applyAlignment="1">
      <alignment horizontal="center" vertical="center"/>
    </xf>
    <xf numFmtId="0" fontId="45" fillId="12" borderId="53" xfId="3" applyFont="1" applyFill="1" applyBorder="1" applyAlignment="1">
      <alignment vertical="center"/>
    </xf>
    <xf numFmtId="0" fontId="8" fillId="12" borderId="57" xfId="3" applyFont="1" applyFill="1" applyBorder="1" applyAlignment="1">
      <alignment vertical="center"/>
    </xf>
    <xf numFmtId="0" fontId="8" fillId="12" borderId="41" xfId="3" applyFont="1" applyFill="1" applyBorder="1" applyAlignment="1">
      <alignment vertical="center"/>
    </xf>
    <xf numFmtId="0" fontId="46" fillId="0" borderId="2" xfId="3" applyFont="1" applyBorder="1" applyAlignment="1">
      <alignment horizontal="center" vertical="center"/>
    </xf>
    <xf numFmtId="0" fontId="57" fillId="12" borderId="0" xfId="0" applyFont="1" applyFill="1" applyAlignment="1">
      <alignment vertical="center"/>
    </xf>
    <xf numFmtId="0" fontId="49" fillId="12" borderId="0" xfId="0" applyFont="1" applyFill="1" applyAlignment="1">
      <alignment vertical="center"/>
    </xf>
    <xf numFmtId="0" fontId="56" fillId="12" borderId="0" xfId="0" applyFont="1" applyFill="1" applyBorder="1" applyAlignment="1">
      <alignment horizontal="center" vertical="center"/>
    </xf>
    <xf numFmtId="0" fontId="49" fillId="12" borderId="0" xfId="0" applyFont="1" applyFill="1" applyAlignment="1">
      <alignment horizontal="center" vertical="center"/>
    </xf>
    <xf numFmtId="0" fontId="57" fillId="12" borderId="28" xfId="0" applyFont="1" applyFill="1" applyBorder="1" applyAlignment="1">
      <alignment horizontal="center" vertical="center"/>
    </xf>
    <xf numFmtId="0" fontId="57" fillId="12" borderId="27" xfId="0" applyFont="1" applyFill="1" applyBorder="1" applyAlignment="1">
      <alignment horizontal="center" vertical="center"/>
    </xf>
    <xf numFmtId="0" fontId="8" fillId="12" borderId="33" xfId="0" applyFont="1" applyFill="1" applyBorder="1" applyAlignment="1">
      <alignment vertical="center"/>
    </xf>
    <xf numFmtId="0" fontId="8" fillId="12" borderId="33" xfId="0" applyFont="1" applyFill="1" applyBorder="1" applyAlignment="1">
      <alignment horizontal="center" vertical="center"/>
    </xf>
    <xf numFmtId="0" fontId="57" fillId="12" borderId="33" xfId="0" applyFont="1" applyFill="1" applyBorder="1" applyAlignment="1">
      <alignment horizontal="center" vertical="center"/>
    </xf>
    <xf numFmtId="0" fontId="57" fillId="12" borderId="0" xfId="0" applyFont="1" applyFill="1" applyBorder="1" applyAlignment="1">
      <alignment horizontal="center" vertical="center"/>
    </xf>
    <xf numFmtId="0" fontId="57" fillId="12" borderId="80" xfId="0" applyFont="1" applyFill="1" applyBorder="1" applyAlignment="1">
      <alignment vertical="center"/>
    </xf>
    <xf numFmtId="0" fontId="57" fillId="12" borderId="45" xfId="0" applyFont="1" applyFill="1" applyBorder="1" applyAlignment="1">
      <alignment vertical="center"/>
    </xf>
    <xf numFmtId="0" fontId="57" fillId="12" borderId="45" xfId="0" applyFont="1" applyFill="1" applyBorder="1" applyAlignment="1">
      <alignment horizontal="center" vertical="center"/>
    </xf>
    <xf numFmtId="0" fontId="57" fillId="12" borderId="45" xfId="0" applyFont="1" applyFill="1" applyBorder="1" applyAlignment="1">
      <alignment horizontal="left" vertical="center"/>
    </xf>
    <xf numFmtId="0" fontId="57" fillId="12" borderId="81" xfId="0" applyFont="1" applyFill="1" applyBorder="1" applyAlignment="1">
      <alignment vertical="center"/>
    </xf>
    <xf numFmtId="0" fontId="57" fillId="12" borderId="57" xfId="0" applyFont="1" applyFill="1" applyBorder="1" applyAlignment="1">
      <alignment vertical="center"/>
    </xf>
    <xf numFmtId="0" fontId="57" fillId="12" borderId="28" xfId="0" applyFont="1" applyFill="1" applyBorder="1" applyAlignment="1">
      <alignment vertical="center"/>
    </xf>
    <xf numFmtId="0" fontId="57" fillId="12" borderId="84" xfId="0" applyFont="1" applyFill="1" applyBorder="1" applyAlignment="1">
      <alignment vertical="center"/>
    </xf>
    <xf numFmtId="0" fontId="61" fillId="12" borderId="0" xfId="0" applyFont="1" applyFill="1" applyBorder="1" applyAlignment="1">
      <alignment horizontal="center" vertical="center" textRotation="255"/>
    </xf>
    <xf numFmtId="0" fontId="62" fillId="12" borderId="0" xfId="0" applyFont="1" applyFill="1" applyBorder="1" applyAlignment="1">
      <alignment horizontal="center" vertical="center" textRotation="255"/>
    </xf>
    <xf numFmtId="0" fontId="8" fillId="12" borderId="144" xfId="3" applyFont="1" applyFill="1" applyBorder="1" applyAlignment="1">
      <alignment horizontal="left" vertical="center"/>
    </xf>
    <xf numFmtId="0" fontId="22" fillId="12" borderId="144" xfId="3" applyFont="1" applyFill="1" applyBorder="1" applyAlignment="1">
      <alignment horizontal="center" vertical="center"/>
    </xf>
    <xf numFmtId="0" fontId="22" fillId="12" borderId="164" xfId="3" applyFont="1" applyFill="1" applyBorder="1" applyAlignment="1">
      <alignment horizontal="center" vertical="center"/>
    </xf>
    <xf numFmtId="0" fontId="22" fillId="12" borderId="162" xfId="3" applyFont="1" applyFill="1" applyBorder="1" applyAlignment="1">
      <alignment horizontal="center" vertical="center"/>
    </xf>
    <xf numFmtId="0" fontId="22" fillId="12" borderId="165" xfId="3" applyFont="1" applyFill="1" applyBorder="1" applyAlignment="1">
      <alignment horizontal="center" vertical="center"/>
    </xf>
    <xf numFmtId="179" fontId="8" fillId="0" borderId="26" xfId="0" applyNumberFormat="1" applyFont="1" applyBorder="1" applyAlignment="1" applyProtection="1">
      <alignment horizontal="center" vertical="center" shrinkToFit="1"/>
      <protection locked="0"/>
    </xf>
    <xf numFmtId="179" fontId="8" fillId="0" borderId="12" xfId="0" applyNumberFormat="1" applyFont="1" applyBorder="1" applyAlignment="1" applyProtection="1">
      <alignment horizontal="center" vertical="center" shrinkToFit="1"/>
      <protection locked="0"/>
    </xf>
    <xf numFmtId="0" fontId="10" fillId="12" borderId="48" xfId="0" applyFont="1" applyFill="1" applyBorder="1" applyAlignment="1" applyProtection="1">
      <alignment vertical="center" shrinkToFit="1"/>
      <protection locked="0"/>
    </xf>
    <xf numFmtId="49" fontId="71" fillId="12" borderId="0" xfId="0" applyNumberFormat="1" applyFont="1" applyFill="1" applyBorder="1" applyAlignment="1">
      <alignment vertical="center"/>
    </xf>
    <xf numFmtId="176" fontId="8" fillId="0" borderId="4" xfId="3" applyNumberFormat="1" applyFont="1" applyBorder="1" applyAlignment="1" applyProtection="1">
      <alignment vertical="center"/>
      <protection locked="0"/>
    </xf>
    <xf numFmtId="176" fontId="8" fillId="0" borderId="17" xfId="3" applyNumberFormat="1" applyFont="1" applyBorder="1" applyAlignment="1" applyProtection="1">
      <alignment vertical="center"/>
      <protection locked="0"/>
    </xf>
    <xf numFmtId="0" fontId="8" fillId="0" borderId="15" xfId="3" applyFont="1" applyFill="1" applyBorder="1" applyAlignment="1">
      <alignment vertical="center"/>
    </xf>
    <xf numFmtId="0" fontId="8" fillId="3" borderId="15" xfId="3" applyFont="1" applyFill="1" applyBorder="1" applyAlignment="1">
      <alignment vertical="center"/>
    </xf>
    <xf numFmtId="0" fontId="49" fillId="0" borderId="134" xfId="0" applyFont="1" applyBorder="1" applyAlignment="1">
      <alignment vertical="center"/>
    </xf>
    <xf numFmtId="0" fontId="49" fillId="12" borderId="33" xfId="0" applyFont="1" applyFill="1" applyBorder="1" applyAlignment="1" applyProtection="1">
      <alignment horizontal="center" vertical="center"/>
      <protection locked="0"/>
    </xf>
    <xf numFmtId="0" fontId="49" fillId="0" borderId="129" xfId="0" applyFont="1" applyBorder="1" applyAlignment="1" applyProtection="1">
      <alignment horizontal="center" vertical="center"/>
      <protection locked="0"/>
    </xf>
    <xf numFmtId="0" fontId="57" fillId="0" borderId="130" xfId="0" applyFont="1" applyBorder="1" applyAlignment="1" applyProtection="1">
      <alignment horizontal="center" vertical="center"/>
      <protection locked="0"/>
    </xf>
    <xf numFmtId="49" fontId="49" fillId="0" borderId="131" xfId="0" applyNumberFormat="1" applyFont="1" applyBorder="1" applyAlignment="1" applyProtection="1">
      <alignment horizontal="center" vertical="center"/>
      <protection locked="0"/>
    </xf>
    <xf numFmtId="0" fontId="49" fillId="0" borderId="133" xfId="0" applyFont="1" applyBorder="1" applyAlignment="1" applyProtection="1">
      <alignment horizontal="center" vertical="center"/>
      <protection locked="0"/>
    </xf>
    <xf numFmtId="0" fontId="57" fillId="0" borderId="134" xfId="0" applyFont="1" applyBorder="1" applyAlignment="1" applyProtection="1">
      <alignment horizontal="center" vertical="center"/>
      <protection locked="0"/>
    </xf>
    <xf numFmtId="49" fontId="49" fillId="0" borderId="135" xfId="0" applyNumberFormat="1" applyFont="1" applyBorder="1" applyAlignment="1" applyProtection="1">
      <alignment horizontal="center" vertical="center"/>
      <protection locked="0"/>
    </xf>
    <xf numFmtId="0" fontId="49" fillId="0" borderId="137" xfId="0" applyFont="1" applyBorder="1" applyAlignment="1" applyProtection="1">
      <alignment horizontal="center" vertical="center"/>
      <protection locked="0"/>
    </xf>
    <xf numFmtId="0" fontId="57" fillId="0" borderId="138" xfId="0" applyFont="1" applyBorder="1" applyAlignment="1" applyProtection="1">
      <alignment horizontal="center" vertical="center"/>
      <protection locked="0"/>
    </xf>
    <xf numFmtId="49" fontId="49" fillId="0" borderId="139" xfId="0" applyNumberFormat="1" applyFont="1" applyBorder="1" applyAlignment="1" applyProtection="1">
      <alignment horizontal="center" vertical="center"/>
      <protection locked="0"/>
    </xf>
    <xf numFmtId="0" fontId="49" fillId="12" borderId="45" xfId="0" applyFont="1" applyFill="1" applyBorder="1" applyAlignment="1" applyProtection="1">
      <alignment horizontal="center" vertical="center"/>
      <protection locked="0"/>
    </xf>
    <xf numFmtId="0" fontId="10" fillId="0" borderId="45" xfId="0" applyFont="1" applyBorder="1" applyAlignment="1" applyProtection="1">
      <alignment vertical="center" shrinkToFit="1"/>
      <protection locked="0"/>
    </xf>
    <xf numFmtId="0" fontId="10" fillId="0" borderId="0" xfId="0" applyFont="1" applyBorder="1" applyAlignment="1" applyProtection="1">
      <alignment vertical="center" shrinkToFit="1"/>
      <protection locked="0"/>
    </xf>
    <xf numFmtId="0" fontId="10" fillId="0" borderId="37" xfId="0" applyFont="1" applyBorder="1" applyAlignment="1" applyProtection="1">
      <alignment vertical="center" shrinkToFit="1"/>
      <protection locked="0"/>
    </xf>
    <xf numFmtId="0" fontId="10" fillId="0" borderId="60" xfId="0" applyFont="1" applyBorder="1" applyAlignment="1" applyProtection="1">
      <alignment vertical="center" shrinkToFit="1"/>
      <protection locked="0"/>
    </xf>
    <xf numFmtId="0" fontId="10" fillId="0" borderId="61" xfId="0" applyFont="1" applyBorder="1" applyAlignment="1" applyProtection="1">
      <alignment vertical="center" shrinkToFit="1"/>
      <protection locked="0"/>
    </xf>
    <xf numFmtId="0" fontId="10" fillId="0" borderId="46" xfId="0" applyFont="1" applyBorder="1" applyAlignment="1">
      <alignment vertical="center" shrinkToFit="1"/>
    </xf>
    <xf numFmtId="0" fontId="10" fillId="0" borderId="0" xfId="0" applyFont="1" applyBorder="1" applyAlignment="1">
      <alignment vertical="center" shrinkToFit="1"/>
    </xf>
    <xf numFmtId="0" fontId="10" fillId="0" borderId="53" xfId="0" applyFont="1" applyBorder="1" applyAlignment="1">
      <alignment vertical="center" shrinkToFit="1"/>
    </xf>
    <xf numFmtId="0" fontId="10" fillId="0" borderId="41" xfId="0" applyFont="1" applyBorder="1" applyAlignment="1">
      <alignment vertical="center" shrinkToFit="1"/>
    </xf>
    <xf numFmtId="0" fontId="10" fillId="0" borderId="57" xfId="0" applyFont="1" applyBorder="1" applyAlignment="1">
      <alignment vertical="center" shrinkToFit="1"/>
    </xf>
    <xf numFmtId="0" fontId="10" fillId="0" borderId="28" xfId="0" applyFont="1" applyBorder="1" applyAlignment="1">
      <alignment vertical="center" shrinkToFit="1"/>
    </xf>
    <xf numFmtId="0" fontId="10" fillId="0" borderId="59" xfId="0" applyFont="1" applyBorder="1" applyAlignment="1" applyProtection="1">
      <alignment vertical="center" shrinkToFit="1"/>
      <protection locked="0"/>
    </xf>
    <xf numFmtId="0" fontId="10" fillId="0" borderId="46" xfId="0" applyFont="1" applyBorder="1" applyAlignment="1" applyProtection="1">
      <alignment vertical="center" shrinkToFit="1"/>
      <protection locked="0"/>
    </xf>
    <xf numFmtId="0" fontId="10" fillId="0" borderId="28" xfId="0" applyFont="1" applyBorder="1" applyAlignment="1" applyProtection="1">
      <alignment vertical="center" shrinkToFit="1"/>
      <protection locked="0"/>
    </xf>
    <xf numFmtId="0" fontId="10" fillId="0" borderId="62" xfId="0" applyFont="1" applyBorder="1" applyAlignment="1" applyProtection="1">
      <alignment vertical="center" shrinkToFit="1"/>
      <protection locked="0"/>
    </xf>
    <xf numFmtId="0" fontId="10" fillId="0" borderId="9" xfId="0" applyFont="1" applyBorder="1" applyAlignment="1">
      <alignment vertical="center" shrinkToFit="1"/>
    </xf>
    <xf numFmtId="0" fontId="10" fillId="0" borderId="63" xfId="0" applyFont="1" applyBorder="1" applyAlignment="1">
      <alignment vertical="center" shrinkToFit="1"/>
    </xf>
    <xf numFmtId="0" fontId="10" fillId="0" borderId="45" xfId="0" applyFont="1" applyBorder="1" applyAlignment="1" applyProtection="1">
      <alignment horizontal="center" vertical="center" shrinkToFit="1"/>
      <protection locked="0"/>
    </xf>
    <xf numFmtId="0" fontId="10" fillId="0" borderId="124" xfId="0" applyFont="1" applyBorder="1" applyAlignment="1" applyProtection="1">
      <alignment vertical="center" shrinkToFit="1"/>
      <protection locked="0"/>
    </xf>
    <xf numFmtId="0" fontId="10" fillId="0" borderId="13" xfId="0" applyFont="1" applyBorder="1" applyAlignment="1" applyProtection="1">
      <alignment vertical="center" shrinkToFit="1"/>
      <protection locked="0"/>
    </xf>
    <xf numFmtId="0" fontId="10" fillId="0" borderId="16" xfId="0" applyFont="1" applyBorder="1" applyAlignment="1" applyProtection="1">
      <alignment vertical="center" shrinkToFit="1"/>
      <protection locked="0"/>
    </xf>
    <xf numFmtId="0" fontId="10" fillId="0" borderId="43" xfId="0" applyFont="1" applyBorder="1" applyAlignment="1" applyProtection="1">
      <alignment vertical="center" shrinkToFit="1"/>
      <protection locked="0"/>
    </xf>
    <xf numFmtId="0" fontId="10" fillId="0" borderId="72" xfId="0" applyFont="1" applyBorder="1" applyAlignment="1" applyProtection="1">
      <alignment vertical="center" shrinkToFit="1"/>
      <protection locked="0"/>
    </xf>
    <xf numFmtId="0" fontId="10" fillId="0" borderId="74" xfId="0" applyFont="1" applyBorder="1" applyAlignment="1" applyProtection="1">
      <alignment vertical="center" shrinkToFit="1"/>
      <protection locked="0"/>
    </xf>
    <xf numFmtId="0" fontId="10" fillId="12" borderId="0" xfId="0" applyFont="1" applyFill="1" applyBorder="1" applyAlignment="1">
      <alignment vertical="center"/>
    </xf>
    <xf numFmtId="49" fontId="3" fillId="12" borderId="0" xfId="1" applyNumberFormat="1" applyFill="1" applyBorder="1" applyAlignment="1" applyProtection="1">
      <alignment vertical="center"/>
    </xf>
    <xf numFmtId="0" fontId="47" fillId="0" borderId="98" xfId="0" applyFont="1" applyBorder="1" applyAlignment="1">
      <alignment vertical="center"/>
    </xf>
    <xf numFmtId="0" fontId="22" fillId="12" borderId="47" xfId="3" applyFont="1" applyFill="1" applyBorder="1" applyAlignment="1">
      <alignment vertical="center"/>
    </xf>
    <xf numFmtId="0" fontId="22" fillId="12" borderId="44" xfId="3" applyFont="1" applyFill="1" applyBorder="1" applyAlignment="1">
      <alignment vertical="center"/>
    </xf>
    <xf numFmtId="0" fontId="8" fillId="12" borderId="44" xfId="3" applyFont="1" applyFill="1" applyBorder="1" applyAlignment="1">
      <alignment vertical="center"/>
    </xf>
    <xf numFmtId="0" fontId="55" fillId="10" borderId="53" xfId="3" applyFont="1" applyFill="1" applyBorder="1" applyAlignment="1">
      <alignment vertical="center"/>
    </xf>
    <xf numFmtId="0" fontId="44" fillId="10" borderId="0" xfId="3" applyFont="1" applyFill="1" applyBorder="1" applyAlignment="1">
      <alignment vertical="center"/>
    </xf>
    <xf numFmtId="0" fontId="37" fillId="0" borderId="22" xfId="0" applyFont="1" applyBorder="1" applyAlignment="1" applyProtection="1">
      <alignment horizontal="center" vertical="center"/>
      <protection locked="0"/>
    </xf>
    <xf numFmtId="0" fontId="38" fillId="0" borderId="0" xfId="0" applyFont="1" applyAlignment="1" applyProtection="1">
      <alignment vertical="center"/>
    </xf>
    <xf numFmtId="0" fontId="57" fillId="0" borderId="9" xfId="0" applyFont="1" applyFill="1" applyBorder="1" applyAlignment="1">
      <alignment horizontal="center" vertical="center"/>
    </xf>
    <xf numFmtId="0" fontId="57" fillId="0" borderId="0" xfId="0" applyFont="1" applyFill="1" applyAlignment="1">
      <alignment vertical="center"/>
    </xf>
    <xf numFmtId="0" fontId="49" fillId="0" borderId="134" xfId="0" applyFont="1" applyBorder="1" applyAlignment="1" applyProtection="1">
      <alignment horizontal="center" vertical="center"/>
      <protection locked="0"/>
    </xf>
    <xf numFmtId="0" fontId="57" fillId="0" borderId="4" xfId="0" applyFont="1" applyFill="1" applyBorder="1" applyAlignment="1">
      <alignment horizontal="center" vertical="center"/>
    </xf>
    <xf numFmtId="0" fontId="57" fillId="0" borderId="134" xfId="0" applyFont="1" applyBorder="1" applyAlignment="1">
      <alignment horizontal="center" vertical="center"/>
    </xf>
    <xf numFmtId="0" fontId="57" fillId="0" borderId="70" xfId="0" applyFont="1" applyFill="1" applyBorder="1" applyAlignment="1">
      <alignment horizontal="center" vertical="center"/>
    </xf>
    <xf numFmtId="0" fontId="57" fillId="0" borderId="66" xfId="0" applyFont="1" applyFill="1" applyBorder="1" applyAlignment="1">
      <alignment horizontal="center" vertical="center"/>
    </xf>
    <xf numFmtId="0" fontId="8" fillId="12" borderId="33" xfId="0" applyFont="1" applyFill="1" applyBorder="1" applyAlignment="1">
      <alignment horizontal="center" vertical="center"/>
    </xf>
    <xf numFmtId="0" fontId="49" fillId="12" borderId="33" xfId="0" applyFont="1" applyFill="1" applyBorder="1" applyAlignment="1" applyProtection="1">
      <alignment horizontal="center" vertical="center"/>
      <protection locked="0"/>
    </xf>
    <xf numFmtId="0" fontId="57" fillId="12" borderId="33" xfId="0" applyFont="1" applyFill="1" applyBorder="1" applyAlignment="1">
      <alignment horizontal="center" vertical="center"/>
    </xf>
    <xf numFmtId="0" fontId="48" fillId="10" borderId="0" xfId="0" applyFont="1" applyFill="1" applyAlignment="1" applyProtection="1">
      <alignment horizontal="left" vertical="center"/>
    </xf>
    <xf numFmtId="0" fontId="55" fillId="12" borderId="0" xfId="0" applyFont="1" applyFill="1" applyAlignment="1" applyProtection="1">
      <alignment vertical="center"/>
    </xf>
    <xf numFmtId="0" fontId="57" fillId="0" borderId="17" xfId="0" applyFont="1" applyFill="1" applyBorder="1" applyAlignment="1">
      <alignment horizontal="center" vertical="center"/>
    </xf>
    <xf numFmtId="0" fontId="57" fillId="0" borderId="34" xfId="0" applyFont="1" applyFill="1" applyBorder="1" applyAlignment="1">
      <alignment vertical="center"/>
    </xf>
    <xf numFmtId="0" fontId="49" fillId="0" borderId="133" xfId="0" applyFont="1" applyFill="1" applyBorder="1" applyAlignment="1" applyProtection="1">
      <alignment horizontal="center" vertical="center"/>
      <protection locked="0"/>
    </xf>
    <xf numFmtId="0" fontId="37" fillId="12" borderId="28" xfId="3" applyFont="1" applyFill="1" applyBorder="1" applyAlignment="1">
      <alignment vertical="center"/>
    </xf>
    <xf numFmtId="49" fontId="65" fillId="12" borderId="0" xfId="0" applyNumberFormat="1" applyFont="1" applyFill="1" applyBorder="1" applyAlignment="1">
      <alignment vertical="center" wrapText="1"/>
    </xf>
    <xf numFmtId="49" fontId="57" fillId="12" borderId="0" xfId="0" applyNumberFormat="1" applyFont="1" applyFill="1" applyBorder="1" applyAlignment="1">
      <alignment vertical="center"/>
    </xf>
    <xf numFmtId="49" fontId="46" fillId="12" borderId="53" xfId="0" applyNumberFormat="1" applyFont="1" applyFill="1" applyBorder="1" applyAlignment="1">
      <alignment vertical="center"/>
    </xf>
    <xf numFmtId="0" fontId="13" fillId="12" borderId="45" xfId="0" applyFont="1" applyFill="1" applyBorder="1" applyAlignment="1" applyProtection="1">
      <alignment vertical="center"/>
    </xf>
    <xf numFmtId="0" fontId="37" fillId="0" borderId="45" xfId="0" applyFont="1" applyFill="1" applyBorder="1" applyAlignment="1" applyProtection="1">
      <alignment vertical="top"/>
      <protection locked="0"/>
    </xf>
    <xf numFmtId="0" fontId="13" fillId="12" borderId="42" xfId="0" applyFont="1" applyFill="1" applyBorder="1" applyAlignment="1" applyProtection="1">
      <alignment vertical="center"/>
    </xf>
    <xf numFmtId="0" fontId="13" fillId="12" borderId="2" xfId="0" applyFont="1" applyFill="1" applyBorder="1" applyAlignment="1" applyProtection="1">
      <alignment vertical="center"/>
    </xf>
    <xf numFmtId="0" fontId="13" fillId="12" borderId="42" xfId="0" applyFont="1" applyFill="1" applyBorder="1" applyAlignment="1" applyProtection="1">
      <alignment horizontal="center" vertical="center"/>
    </xf>
    <xf numFmtId="0" fontId="13" fillId="12" borderId="28" xfId="0" applyFont="1" applyFill="1" applyBorder="1" applyAlignment="1" applyProtection="1">
      <alignment horizontal="center" vertical="center"/>
    </xf>
    <xf numFmtId="0" fontId="13" fillId="12" borderId="0" xfId="0" applyFont="1" applyFill="1" applyBorder="1" applyAlignment="1">
      <alignment vertical="center"/>
    </xf>
    <xf numFmtId="20" fontId="8" fillId="0" borderId="6" xfId="3" applyNumberFormat="1" applyFont="1" applyBorder="1" applyAlignment="1">
      <alignment horizontal="left" vertical="center"/>
    </xf>
    <xf numFmtId="20" fontId="8" fillId="0" borderId="12" xfId="3" applyNumberFormat="1" applyFont="1" applyBorder="1" applyAlignment="1">
      <alignment horizontal="left" vertical="center"/>
    </xf>
    <xf numFmtId="49" fontId="8" fillId="12" borderId="28" xfId="0" applyNumberFormat="1" applyFont="1" applyFill="1" applyBorder="1" applyAlignment="1">
      <alignment horizontal="center" vertical="center"/>
    </xf>
    <xf numFmtId="49" fontId="65" fillId="12" borderId="28" xfId="0" applyNumberFormat="1" applyFont="1" applyFill="1" applyBorder="1" applyAlignment="1">
      <alignment horizontal="left" vertical="center"/>
    </xf>
    <xf numFmtId="49" fontId="65" fillId="12" borderId="41" xfId="0" applyNumberFormat="1" applyFont="1" applyFill="1" applyBorder="1" applyAlignment="1">
      <alignment horizontal="left" vertical="center"/>
    </xf>
    <xf numFmtId="49" fontId="8" fillId="12" borderId="0" xfId="0" applyNumberFormat="1" applyFont="1" applyFill="1" applyBorder="1" applyAlignment="1">
      <alignment horizontal="center" vertical="center"/>
    </xf>
    <xf numFmtId="49" fontId="8" fillId="12" borderId="67" xfId="0" applyNumberFormat="1" applyFont="1" applyFill="1" applyBorder="1" applyAlignment="1">
      <alignment horizontal="center" vertical="center"/>
    </xf>
    <xf numFmtId="49" fontId="8" fillId="12" borderId="42" xfId="0" applyNumberFormat="1" applyFont="1" applyFill="1" applyBorder="1" applyAlignment="1">
      <alignment horizontal="center" vertical="center"/>
    </xf>
    <xf numFmtId="49" fontId="8" fillId="12" borderId="69" xfId="0" applyNumberFormat="1" applyFont="1" applyFill="1" applyBorder="1" applyAlignment="1">
      <alignment horizontal="center" vertical="center"/>
    </xf>
    <xf numFmtId="49" fontId="63" fillId="12" borderId="80" xfId="0" applyNumberFormat="1" applyFont="1" applyFill="1" applyBorder="1" applyAlignment="1">
      <alignment horizontal="center" vertical="center"/>
    </xf>
    <xf numFmtId="49" fontId="63" fillId="12" borderId="45" xfId="0" applyNumberFormat="1" applyFont="1" applyFill="1" applyBorder="1" applyAlignment="1">
      <alignment horizontal="center" vertical="center"/>
    </xf>
    <xf numFmtId="49" fontId="63" fillId="12" borderId="59" xfId="0" applyNumberFormat="1" applyFont="1" applyFill="1" applyBorder="1" applyAlignment="1">
      <alignment horizontal="center" vertical="center"/>
    </xf>
    <xf numFmtId="49" fontId="63" fillId="12" borderId="53" xfId="0" applyNumberFormat="1" applyFont="1" applyFill="1" applyBorder="1" applyAlignment="1">
      <alignment horizontal="center" vertical="center"/>
    </xf>
    <xf numFmtId="49" fontId="63" fillId="12" borderId="0" xfId="0" applyNumberFormat="1" applyFont="1" applyFill="1" applyBorder="1" applyAlignment="1">
      <alignment horizontal="center" vertical="center"/>
    </xf>
    <xf numFmtId="49" fontId="63" fillId="12" borderId="46" xfId="0" applyNumberFormat="1" applyFont="1" applyFill="1" applyBorder="1" applyAlignment="1">
      <alignment horizontal="center" vertical="center"/>
    </xf>
    <xf numFmtId="49" fontId="8" fillId="12" borderId="46" xfId="0" applyNumberFormat="1" applyFont="1" applyFill="1" applyBorder="1" applyAlignment="1">
      <alignment horizontal="center" vertical="center"/>
    </xf>
    <xf numFmtId="49" fontId="8" fillId="12" borderId="79" xfId="0" applyNumberFormat="1" applyFont="1" applyFill="1" applyBorder="1" applyAlignment="1">
      <alignment horizontal="center" vertical="center"/>
    </xf>
    <xf numFmtId="49" fontId="8" fillId="12" borderId="48" xfId="0" applyNumberFormat="1" applyFont="1" applyFill="1" applyBorder="1" applyAlignment="1">
      <alignment horizontal="center" vertical="center"/>
    </xf>
    <xf numFmtId="49" fontId="8" fillId="12" borderId="122" xfId="0" applyNumberFormat="1" applyFont="1" applyFill="1" applyBorder="1" applyAlignment="1">
      <alignment horizontal="center" vertical="center"/>
    </xf>
    <xf numFmtId="49" fontId="65" fillId="12" borderId="0" xfId="0" applyNumberFormat="1" applyFont="1" applyFill="1" applyBorder="1" applyAlignment="1">
      <alignment horizontal="left" vertical="center"/>
    </xf>
    <xf numFmtId="49" fontId="65" fillId="12" borderId="46" xfId="0" applyNumberFormat="1" applyFont="1" applyFill="1" applyBorder="1" applyAlignment="1">
      <alignment horizontal="left" vertical="center"/>
    </xf>
    <xf numFmtId="0" fontId="8" fillId="0" borderId="4" xfId="0" applyFont="1" applyBorder="1" applyAlignment="1" applyProtection="1">
      <alignment horizontal="center" vertical="center"/>
      <protection locked="0"/>
    </xf>
    <xf numFmtId="0" fontId="8" fillId="0" borderId="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8" fillId="0" borderId="67" xfId="0" applyFont="1" applyFill="1" applyBorder="1" applyAlignment="1" applyProtection="1">
      <alignment horizontal="center" vertical="top"/>
      <protection locked="0"/>
    </xf>
    <xf numFmtId="0" fontId="8" fillId="0" borderId="42" xfId="0" applyFont="1" applyFill="1" applyBorder="1" applyAlignment="1" applyProtection="1">
      <alignment horizontal="center" vertical="top"/>
      <protection locked="0"/>
    </xf>
    <xf numFmtId="0" fontId="8" fillId="0" borderId="50" xfId="0" applyFont="1" applyFill="1" applyBorder="1" applyAlignment="1" applyProtection="1">
      <alignment horizontal="center" vertical="top"/>
      <protection locked="0"/>
    </xf>
    <xf numFmtId="0" fontId="8" fillId="0" borderId="47"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8" fillId="0" borderId="44" xfId="0" applyFont="1" applyFill="1" applyBorder="1" applyAlignment="1" applyProtection="1">
      <alignment horizontal="center" vertical="top"/>
      <protection locked="0"/>
    </xf>
    <xf numFmtId="0" fontId="8" fillId="0" borderId="64" xfId="0" applyFont="1" applyFill="1" applyBorder="1" applyAlignment="1" applyProtection="1">
      <alignment horizontal="center" vertical="top"/>
      <protection locked="0"/>
    </xf>
    <xf numFmtId="0" fontId="8" fillId="0" borderId="2" xfId="0" applyFont="1" applyFill="1" applyBorder="1" applyAlignment="1" applyProtection="1">
      <alignment horizontal="center" vertical="top"/>
      <protection locked="0"/>
    </xf>
    <xf numFmtId="0" fontId="8" fillId="0" borderId="3" xfId="0" applyFont="1" applyFill="1" applyBorder="1" applyAlignment="1" applyProtection="1">
      <alignment horizontal="center" vertical="top"/>
      <protection locked="0"/>
    </xf>
    <xf numFmtId="0" fontId="40" fillId="3" borderId="0" xfId="3" applyFont="1" applyFill="1" applyAlignment="1">
      <alignment horizontal="center" vertical="center"/>
    </xf>
    <xf numFmtId="0" fontId="24" fillId="0" borderId="24" xfId="0" applyFont="1" applyBorder="1" applyAlignment="1" applyProtection="1">
      <alignment horizontal="center" vertical="center"/>
    </xf>
    <xf numFmtId="0" fontId="24" fillId="0" borderId="68" xfId="0" applyFont="1" applyBorder="1" applyAlignment="1" applyProtection="1">
      <alignment horizontal="center" vertical="center"/>
    </xf>
    <xf numFmtId="0" fontId="24" fillId="0" borderId="69" xfId="0" applyFont="1" applyBorder="1" applyAlignment="1" applyProtection="1">
      <alignment horizontal="center" vertical="center"/>
    </xf>
    <xf numFmtId="0" fontId="24" fillId="0" borderId="70" xfId="0" applyFont="1" applyBorder="1" applyAlignment="1" applyProtection="1">
      <alignment horizontal="center" vertical="center"/>
    </xf>
    <xf numFmtId="0" fontId="24" fillId="0" borderId="71" xfId="0" applyFont="1" applyBorder="1" applyAlignment="1" applyProtection="1">
      <alignment horizontal="center" vertical="center"/>
    </xf>
    <xf numFmtId="0" fontId="8" fillId="0" borderId="63" xfId="0" applyFont="1" applyBorder="1" applyAlignment="1" applyProtection="1">
      <alignment horizontal="center" vertical="center"/>
      <protection locked="0"/>
    </xf>
    <xf numFmtId="0" fontId="8" fillId="0" borderId="63"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shrinkToFit="1"/>
      <protection locked="0"/>
    </xf>
    <xf numFmtId="20" fontId="8" fillId="0" borderId="11" xfId="0" applyNumberFormat="1" applyFont="1" applyBorder="1" applyAlignment="1" applyProtection="1">
      <alignment horizontal="center" vertical="center"/>
      <protection locked="0"/>
    </xf>
    <xf numFmtId="20" fontId="8" fillId="0" borderId="27"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180" fontId="8" fillId="0" borderId="13" xfId="0" applyNumberFormat="1" applyFont="1" applyBorder="1" applyAlignment="1" applyProtection="1">
      <alignment horizontal="center" vertical="center" shrinkToFit="1"/>
      <protection locked="0"/>
    </xf>
    <xf numFmtId="180" fontId="8" fillId="0" borderId="4" xfId="0" applyNumberFormat="1"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20" fontId="8" fillId="0" borderId="32" xfId="0" applyNumberFormat="1" applyFont="1" applyBorder="1" applyAlignment="1" applyProtection="1">
      <alignment horizontal="center" vertical="center"/>
      <protection locked="0"/>
    </xf>
    <xf numFmtId="20" fontId="8" fillId="0" borderId="30" xfId="0" applyNumberFormat="1"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180" fontId="8" fillId="0" borderId="16" xfId="0" applyNumberFormat="1" applyFont="1" applyBorder="1" applyAlignment="1" applyProtection="1">
      <alignment horizontal="center" vertical="center" shrinkToFit="1"/>
      <protection locked="0"/>
    </xf>
    <xf numFmtId="180" fontId="8" fillId="0" borderId="17" xfId="0" applyNumberFormat="1"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34" xfId="0" applyFont="1" applyBorder="1" applyAlignment="1" applyProtection="1">
      <alignment horizontal="center" vertical="center"/>
    </xf>
    <xf numFmtId="0" fontId="24" fillId="0" borderId="67" xfId="0" applyFont="1" applyBorder="1" applyAlignment="1" applyProtection="1">
      <alignment horizontal="center" vertical="center"/>
    </xf>
    <xf numFmtId="0" fontId="24" fillId="0" borderId="76" xfId="0" applyFont="1" applyBorder="1" applyAlignment="1" applyProtection="1">
      <alignment horizontal="center" vertical="center"/>
    </xf>
    <xf numFmtId="0" fontId="22" fillId="0" borderId="15" xfId="3" applyFont="1" applyBorder="1" applyAlignment="1" applyProtection="1">
      <alignment horizontal="center" vertical="center"/>
    </xf>
    <xf numFmtId="0" fontId="22" fillId="0" borderId="26" xfId="3" applyFont="1" applyBorder="1" applyAlignment="1" applyProtection="1">
      <alignment horizontal="center" vertical="center"/>
    </xf>
    <xf numFmtId="0" fontId="22" fillId="0" borderId="19" xfId="3" applyFont="1" applyBorder="1" applyAlignment="1" applyProtection="1">
      <alignment horizontal="center" vertical="center"/>
    </xf>
    <xf numFmtId="0" fontId="22" fillId="0" borderId="33" xfId="3" applyFont="1" applyBorder="1" applyAlignment="1" applyProtection="1">
      <alignment horizontal="center" vertical="center"/>
    </xf>
    <xf numFmtId="0" fontId="22" fillId="0" borderId="77" xfId="3" applyFont="1" applyBorder="1" applyAlignment="1" applyProtection="1">
      <alignment horizontal="center" vertical="center"/>
    </xf>
    <xf numFmtId="0" fontId="13" fillId="0" borderId="19" xfId="0" applyFont="1" applyBorder="1" applyAlignment="1" applyProtection="1">
      <alignment horizontal="center" vertical="center" wrapText="1" shrinkToFit="1"/>
    </xf>
    <xf numFmtId="0" fontId="13" fillId="0" borderId="33" xfId="0" applyFont="1" applyBorder="1" applyAlignment="1" applyProtection="1">
      <alignment horizontal="center" vertical="center" shrinkToFit="1"/>
    </xf>
    <xf numFmtId="0" fontId="13" fillId="0" borderId="77" xfId="0" applyFont="1" applyBorder="1" applyAlignment="1" applyProtection="1">
      <alignment horizontal="center" vertical="center" shrinkToFit="1"/>
    </xf>
    <xf numFmtId="0" fontId="13" fillId="0" borderId="72"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3" xfId="0" applyFont="1" applyBorder="1" applyAlignment="1" applyProtection="1">
      <alignment horizontal="center" vertical="center"/>
    </xf>
    <xf numFmtId="0" fontId="19" fillId="5" borderId="72" xfId="0" applyFont="1" applyFill="1" applyBorder="1" applyAlignment="1" applyProtection="1">
      <alignment horizontal="center" vertical="center" shrinkToFit="1"/>
    </xf>
    <xf numFmtId="0" fontId="19" fillId="5" borderId="27" xfId="0" applyFont="1" applyFill="1" applyBorder="1" applyAlignment="1" applyProtection="1">
      <alignment horizontal="center" vertical="center" shrinkToFit="1"/>
    </xf>
    <xf numFmtId="0" fontId="19" fillId="5" borderId="73" xfId="0" applyFont="1" applyFill="1" applyBorder="1" applyAlignment="1" applyProtection="1">
      <alignment horizontal="center" vertical="center" shrinkToFit="1"/>
    </xf>
    <xf numFmtId="0" fontId="13" fillId="0" borderId="72"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75" xfId="0" applyFont="1" applyBorder="1" applyAlignment="1" applyProtection="1">
      <alignment horizontal="center" vertical="center"/>
      <protection locked="0"/>
    </xf>
    <xf numFmtId="0" fontId="10" fillId="0" borderId="78" xfId="0" applyFont="1" applyBorder="1" applyAlignment="1" applyProtection="1">
      <alignment horizontal="center" vertical="center" textRotation="255" shrinkToFit="1"/>
    </xf>
    <xf numFmtId="0" fontId="10" fillId="0" borderId="9" xfId="0" applyFont="1" applyBorder="1" applyAlignment="1" applyProtection="1">
      <alignment horizontal="center" vertical="center" textRotation="255" shrinkToFit="1"/>
    </xf>
    <xf numFmtId="0" fontId="10" fillId="0" borderId="63"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xf>
    <xf numFmtId="0" fontId="8" fillId="0" borderId="74" xfId="0" applyFont="1" applyBorder="1" applyAlignment="1" applyProtection="1">
      <alignment horizontal="center" vertical="center"/>
    </xf>
    <xf numFmtId="0" fontId="8" fillId="0" borderId="31" xfId="0" applyFont="1" applyBorder="1" applyAlignment="1" applyProtection="1">
      <alignment horizontal="center" vertical="center"/>
    </xf>
    <xf numFmtId="0" fontId="23" fillId="0" borderId="78" xfId="0" applyFont="1" applyFill="1" applyBorder="1" applyAlignment="1" applyProtection="1">
      <alignment horizontal="center" vertical="center" textRotation="255" wrapText="1"/>
    </xf>
    <xf numFmtId="0" fontId="23" fillId="0" borderId="9" xfId="0" applyFont="1" applyFill="1" applyBorder="1" applyAlignment="1" applyProtection="1">
      <alignment horizontal="center" vertical="center" textRotation="255" wrapText="1"/>
    </xf>
    <xf numFmtId="0" fontId="23" fillId="0" borderId="63" xfId="0" applyFont="1" applyFill="1" applyBorder="1" applyAlignment="1" applyProtection="1">
      <alignment horizontal="center" vertical="center" textRotation="255" wrapText="1"/>
    </xf>
    <xf numFmtId="0" fontId="13" fillId="0" borderId="11"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29" xfId="0" applyFont="1" applyFill="1" applyBorder="1" applyAlignment="1" applyProtection="1">
      <alignment horizontal="center" vertical="center" shrinkToFit="1"/>
    </xf>
    <xf numFmtId="0" fontId="20" fillId="0" borderId="53" xfId="0" applyFont="1" applyFill="1" applyBorder="1" applyAlignment="1" applyProtection="1">
      <alignment horizontal="center" vertical="center" textRotation="255" wrapText="1"/>
    </xf>
    <xf numFmtId="0" fontId="8" fillId="0" borderId="7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19" fillId="0" borderId="78" xfId="0" applyFont="1" applyFill="1" applyBorder="1" applyAlignment="1" applyProtection="1">
      <alignment horizontal="center" vertical="center" textRotation="255" wrapText="1"/>
    </xf>
    <xf numFmtId="0" fontId="19" fillId="0" borderId="9" xfId="0" applyFont="1" applyFill="1" applyBorder="1" applyAlignment="1" applyProtection="1">
      <alignment horizontal="center" vertical="center" textRotation="255" wrapText="1"/>
    </xf>
    <xf numFmtId="0" fontId="19" fillId="0" borderId="63" xfId="0" applyFont="1" applyFill="1" applyBorder="1" applyAlignment="1" applyProtection="1">
      <alignment horizontal="center" vertical="center" textRotation="255" wrapText="1"/>
    </xf>
    <xf numFmtId="6" fontId="19" fillId="0" borderId="78" xfId="2" applyFont="1" applyFill="1" applyBorder="1" applyAlignment="1" applyProtection="1">
      <alignment horizontal="center" vertical="center" textRotation="255" wrapText="1"/>
    </xf>
    <xf numFmtId="6" fontId="19" fillId="0" borderId="9" xfId="2" applyFont="1" applyFill="1" applyBorder="1" applyAlignment="1" applyProtection="1">
      <alignment horizontal="center" vertical="center" textRotation="255" wrapText="1"/>
    </xf>
    <xf numFmtId="6" fontId="19" fillId="0" borderId="63" xfId="2" applyFont="1" applyFill="1" applyBorder="1" applyAlignment="1" applyProtection="1">
      <alignment horizontal="center" vertical="center" textRotation="255" wrapText="1"/>
    </xf>
    <xf numFmtId="0" fontId="20" fillId="0" borderId="78" xfId="0" applyFont="1" applyFill="1" applyBorder="1" applyAlignment="1" applyProtection="1">
      <alignment horizontal="center" vertical="center" textRotation="255" wrapText="1"/>
    </xf>
    <xf numFmtId="0" fontId="20" fillId="0" borderId="9" xfId="0" applyFont="1" applyFill="1" applyBorder="1" applyAlignment="1" applyProtection="1">
      <alignment horizontal="center" vertical="center" textRotation="255" wrapText="1"/>
    </xf>
    <xf numFmtId="0" fontId="20" fillId="0" borderId="63" xfId="0" applyFont="1" applyFill="1" applyBorder="1" applyAlignment="1" applyProtection="1">
      <alignment horizontal="center" vertical="center" textRotation="255" wrapText="1"/>
    </xf>
    <xf numFmtId="0" fontId="8" fillId="0" borderId="9" xfId="0" applyFont="1" applyFill="1" applyBorder="1" applyAlignment="1" applyProtection="1">
      <alignment horizontal="center" vertical="center" textRotation="255"/>
    </xf>
    <xf numFmtId="0" fontId="8" fillId="0" borderId="63" xfId="0" applyFont="1" applyFill="1" applyBorder="1" applyAlignment="1" applyProtection="1">
      <alignment horizontal="center" vertical="center" textRotation="255"/>
    </xf>
    <xf numFmtId="0" fontId="13" fillId="0" borderId="0" xfId="0" applyFont="1" applyAlignment="1">
      <alignment horizontal="center" vertical="center"/>
    </xf>
    <xf numFmtId="0" fontId="38" fillId="12" borderId="0" xfId="0" applyFont="1" applyFill="1" applyAlignment="1" applyProtection="1">
      <alignment vertical="center"/>
    </xf>
    <xf numFmtId="0" fontId="44" fillId="12" borderId="0" xfId="0" applyFont="1" applyFill="1" applyAlignment="1" applyProtection="1">
      <alignment vertical="center"/>
    </xf>
    <xf numFmtId="0" fontId="38" fillId="12" borderId="0" xfId="0" applyFont="1" applyFill="1" applyAlignment="1" applyProtection="1">
      <alignment horizontal="left" vertical="center"/>
    </xf>
    <xf numFmtId="0" fontId="8" fillId="0" borderId="0" xfId="0" applyFont="1" applyFill="1" applyBorder="1" applyAlignment="1" applyProtection="1">
      <alignment horizontal="center"/>
    </xf>
    <xf numFmtId="0" fontId="8" fillId="0" borderId="28" xfId="0" applyFont="1" applyFill="1" applyBorder="1" applyAlignment="1" applyProtection="1">
      <alignment horizontal="center"/>
    </xf>
    <xf numFmtId="0" fontId="10" fillId="0" borderId="64" xfId="0" applyFont="1" applyFill="1" applyBorder="1" applyAlignment="1" applyProtection="1">
      <alignment horizontal="left" vertical="center" indent="1" shrinkToFit="1"/>
    </xf>
    <xf numFmtId="0" fontId="10" fillId="0" borderId="2" xfId="0" applyFont="1" applyFill="1" applyBorder="1" applyAlignment="1" applyProtection="1">
      <alignment horizontal="left" vertical="center" indent="1" shrinkToFit="1"/>
    </xf>
    <xf numFmtId="0" fontId="10" fillId="0" borderId="3" xfId="0" applyFont="1" applyFill="1" applyBorder="1" applyAlignment="1" applyProtection="1">
      <alignment horizontal="left" vertical="center" indent="1" shrinkToFit="1"/>
    </xf>
    <xf numFmtId="0" fontId="10" fillId="0" borderId="67" xfId="0" applyFont="1" applyFill="1" applyBorder="1" applyAlignment="1" applyProtection="1">
      <alignment horizontal="left" vertical="center" indent="1"/>
    </xf>
    <xf numFmtId="0" fontId="10" fillId="0" borderId="42" xfId="0" applyFont="1" applyFill="1" applyBorder="1" applyAlignment="1" applyProtection="1">
      <alignment horizontal="left" vertical="center" indent="1"/>
    </xf>
    <xf numFmtId="0" fontId="10" fillId="0" borderId="50" xfId="0" applyFont="1" applyFill="1" applyBorder="1" applyAlignment="1" applyProtection="1">
      <alignment horizontal="left" vertical="center" indent="1"/>
    </xf>
    <xf numFmtId="0" fontId="8" fillId="0" borderId="47" xfId="0" applyFont="1" applyFill="1" applyBorder="1" applyAlignment="1" applyProtection="1">
      <alignment horizontal="right" shrinkToFit="1"/>
    </xf>
    <xf numFmtId="0" fontId="8" fillId="0" borderId="0" xfId="0" applyFont="1" applyFill="1" applyBorder="1" applyAlignment="1" applyProtection="1">
      <alignment horizontal="right" shrinkToFit="1"/>
    </xf>
    <xf numFmtId="0" fontId="8" fillId="0" borderId="43" xfId="0" applyFont="1" applyFill="1" applyBorder="1" applyAlignment="1" applyProtection="1">
      <alignment horizontal="right" shrinkToFit="1"/>
    </xf>
    <xf numFmtId="0" fontId="8" fillId="0" borderId="28" xfId="0" applyFont="1" applyFill="1" applyBorder="1" applyAlignment="1" applyProtection="1">
      <alignment horizontal="right" shrinkToFit="1"/>
    </xf>
    <xf numFmtId="0" fontId="11" fillId="0" borderId="0" xfId="0" applyNumberFormat="1" applyFont="1" applyFill="1" applyBorder="1" applyAlignment="1" applyProtection="1">
      <alignment horizontal="center" shrinkToFit="1"/>
      <protection locked="0"/>
    </xf>
    <xf numFmtId="14" fontId="11" fillId="0" borderId="28" xfId="0" applyNumberFormat="1" applyFont="1" applyFill="1" applyBorder="1" applyAlignment="1" applyProtection="1">
      <alignment horizontal="center" shrinkToFit="1"/>
      <protection locked="0"/>
    </xf>
    <xf numFmtId="0" fontId="11" fillId="0" borderId="0"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5" fillId="0" borderId="0"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8" fillId="0" borderId="19"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2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79"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19"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0" fontId="8" fillId="0" borderId="59" xfId="0" applyFont="1" applyFill="1" applyBorder="1" applyAlignment="1" applyProtection="1">
      <alignment horizontal="center"/>
    </xf>
    <xf numFmtId="0" fontId="8" fillId="0" borderId="41" xfId="0" applyFont="1" applyFill="1" applyBorder="1" applyAlignment="1" applyProtection="1">
      <alignment horizontal="center"/>
    </xf>
    <xf numFmtId="0" fontId="10" fillId="0" borderId="1" xfId="0" applyFont="1" applyFill="1" applyBorder="1" applyAlignment="1" applyProtection="1">
      <alignment horizontal="left" vertical="center" indent="1" shrinkToFit="1"/>
    </xf>
    <xf numFmtId="0" fontId="15" fillId="0" borderId="53" xfId="0" applyFont="1" applyFill="1" applyBorder="1" applyAlignment="1" applyProtection="1">
      <alignment horizontal="center" vertical="center"/>
    </xf>
    <xf numFmtId="0" fontId="41" fillId="3" borderId="53" xfId="0" applyFont="1" applyFill="1" applyBorder="1" applyAlignment="1" applyProtection="1">
      <alignment horizontal="center" vertical="center"/>
    </xf>
    <xf numFmtId="0" fontId="8" fillId="0" borderId="20" xfId="0" applyFont="1" applyBorder="1" applyAlignment="1" applyProtection="1">
      <alignment horizontal="center" vertical="center"/>
    </xf>
    <xf numFmtId="0" fontId="37" fillId="0" borderId="20"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xf numFmtId="0" fontId="10" fillId="0" borderId="80" xfId="0" applyFont="1" applyFill="1" applyBorder="1" applyAlignment="1" applyProtection="1">
      <alignment horizontal="left" vertical="center" indent="1"/>
    </xf>
    <xf numFmtId="0" fontId="10" fillId="0" borderId="45" xfId="0" applyFont="1" applyFill="1" applyBorder="1" applyAlignment="1" applyProtection="1">
      <alignment horizontal="left" vertical="center" indent="1"/>
    </xf>
    <xf numFmtId="0" fontId="10" fillId="0" borderId="81" xfId="0" applyFont="1" applyFill="1" applyBorder="1" applyAlignment="1" applyProtection="1">
      <alignment horizontal="left" vertical="center" indent="1"/>
    </xf>
    <xf numFmtId="0" fontId="8" fillId="0" borderId="82" xfId="0" applyFont="1" applyFill="1" applyBorder="1" applyAlignment="1" applyProtection="1">
      <alignment horizontal="right" shrinkToFit="1"/>
    </xf>
    <xf numFmtId="0" fontId="8" fillId="0" borderId="45" xfId="0" applyFont="1" applyFill="1" applyBorder="1" applyAlignment="1" applyProtection="1">
      <alignment horizontal="right" shrinkToFit="1"/>
    </xf>
    <xf numFmtId="0" fontId="41" fillId="0" borderId="45" xfId="0" applyFont="1" applyFill="1" applyBorder="1" applyAlignment="1" applyProtection="1">
      <alignment horizontal="center" shrinkToFit="1"/>
      <protection locked="0"/>
    </xf>
    <xf numFmtId="0" fontId="41" fillId="0" borderId="28" xfId="0" applyFont="1" applyFill="1" applyBorder="1" applyAlignment="1" applyProtection="1">
      <alignment horizontal="center" shrinkToFit="1"/>
      <protection locked="0"/>
    </xf>
    <xf numFmtId="0" fontId="8" fillId="0" borderId="45" xfId="0" applyFont="1" applyFill="1" applyBorder="1" applyAlignment="1" applyProtection="1">
      <alignment horizontal="center"/>
    </xf>
    <xf numFmtId="0" fontId="41" fillId="0" borderId="45" xfId="0" applyFont="1" applyFill="1" applyBorder="1" applyAlignment="1" applyProtection="1">
      <alignment horizontal="center"/>
      <protection locked="0"/>
    </xf>
    <xf numFmtId="0" fontId="41" fillId="0" borderId="28" xfId="0" applyFont="1" applyFill="1" applyBorder="1" applyAlignment="1" applyProtection="1">
      <alignment horizontal="center"/>
      <protection locked="0"/>
    </xf>
    <xf numFmtId="0" fontId="8" fillId="0" borderId="32" xfId="0" applyFont="1" applyBorder="1" applyAlignment="1" applyProtection="1">
      <alignment horizontal="center" vertical="center"/>
    </xf>
    <xf numFmtId="0" fontId="22" fillId="0" borderId="71" xfId="3" applyFont="1" applyBorder="1" applyAlignment="1" applyProtection="1">
      <alignment horizontal="center" vertical="center"/>
    </xf>
    <xf numFmtId="0" fontId="22" fillId="0" borderId="22" xfId="3" applyFont="1" applyBorder="1" applyAlignment="1" applyProtection="1">
      <alignment horizontal="center" vertical="center"/>
    </xf>
    <xf numFmtId="0" fontId="13" fillId="0" borderId="33" xfId="0" applyFont="1" applyBorder="1" applyAlignment="1" applyProtection="1">
      <alignment horizontal="center" vertical="center" wrapText="1" shrinkToFit="1"/>
    </xf>
    <xf numFmtId="0" fontId="13" fillId="0" borderId="34" xfId="0" applyFont="1" applyBorder="1" applyAlignment="1" applyProtection="1">
      <alignment horizontal="center" vertical="center" wrapText="1" shrinkToFit="1"/>
    </xf>
    <xf numFmtId="0" fontId="13" fillId="0" borderId="29" xfId="0" applyFont="1" applyBorder="1" applyAlignment="1" applyProtection="1">
      <alignment horizontal="center" vertical="center"/>
    </xf>
    <xf numFmtId="0" fontId="19" fillId="5" borderId="72" xfId="0" applyFont="1" applyFill="1" applyBorder="1" applyAlignment="1">
      <alignment horizontal="center" vertical="center"/>
    </xf>
    <xf numFmtId="0" fontId="19" fillId="5" borderId="27" xfId="0" applyFont="1" applyFill="1" applyBorder="1" applyAlignment="1">
      <alignment horizontal="center" vertical="center"/>
    </xf>
    <xf numFmtId="0" fontId="19" fillId="5" borderId="29" xfId="0" applyFont="1" applyFill="1" applyBorder="1" applyAlignment="1">
      <alignment horizontal="center" vertical="center"/>
    </xf>
    <xf numFmtId="0" fontId="42" fillId="0" borderId="72" xfId="0" applyFont="1" applyBorder="1" applyAlignment="1">
      <alignment horizontal="center" vertical="center"/>
    </xf>
    <xf numFmtId="0" fontId="42" fillId="0" borderId="27" xfId="0" applyFont="1" applyBorder="1" applyAlignment="1">
      <alignment horizontal="center" vertical="center"/>
    </xf>
    <xf numFmtId="0" fontId="42" fillId="0" borderId="29" xfId="0" applyFont="1" applyBorder="1" applyAlignment="1">
      <alignment horizontal="center" vertical="center"/>
    </xf>
    <xf numFmtId="0" fontId="13" fillId="0" borderId="72"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20" fontId="13" fillId="0" borderId="11" xfId="0" applyNumberFormat="1" applyFont="1" applyBorder="1" applyAlignment="1" applyProtection="1">
      <alignment horizontal="center" vertical="center"/>
      <protection locked="0"/>
    </xf>
    <xf numFmtId="20" fontId="13" fillId="0" borderId="27" xfId="0" applyNumberFormat="1" applyFont="1" applyBorder="1" applyAlignment="1" applyProtection="1">
      <alignment horizontal="center" vertical="center"/>
      <protection locked="0"/>
    </xf>
    <xf numFmtId="180" fontId="37" fillId="0" borderId="13" xfId="0" applyNumberFormat="1" applyFont="1" applyBorder="1" applyAlignment="1">
      <alignment horizontal="center" vertical="center" shrinkToFit="1"/>
    </xf>
    <xf numFmtId="180" fontId="37" fillId="0" borderId="4" xfId="0" applyNumberFormat="1" applyFont="1" applyBorder="1" applyAlignment="1">
      <alignment horizontal="center" vertical="center" shrinkToFit="1"/>
    </xf>
    <xf numFmtId="0" fontId="37" fillId="0" borderId="11" xfId="0" applyFont="1" applyBorder="1" applyAlignment="1">
      <alignment horizontal="center" vertical="center"/>
    </xf>
    <xf numFmtId="0" fontId="37" fillId="0" borderId="27" xfId="0" applyFont="1" applyBorder="1" applyAlignment="1">
      <alignment horizontal="center" vertical="center"/>
    </xf>
    <xf numFmtId="0" fontId="37" fillId="0" borderId="29" xfId="0" applyFont="1" applyBorder="1" applyAlignment="1">
      <alignment horizontal="center" vertical="center"/>
    </xf>
    <xf numFmtId="180" fontId="37" fillId="0" borderId="13" xfId="0" applyNumberFormat="1" applyFont="1" applyBorder="1" applyAlignment="1" applyProtection="1">
      <alignment horizontal="center" vertical="center" shrinkToFit="1"/>
      <protection locked="0"/>
    </xf>
    <xf numFmtId="180" fontId="37" fillId="0" borderId="4" xfId="0" applyNumberFormat="1"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protection locked="0"/>
    </xf>
    <xf numFmtId="0" fontId="37" fillId="0" borderId="27"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180" fontId="10" fillId="0" borderId="13" xfId="0" applyNumberFormat="1" applyFont="1" applyBorder="1" applyAlignment="1" applyProtection="1">
      <alignment horizontal="center" vertical="center" shrinkToFit="1"/>
      <protection locked="0"/>
    </xf>
    <xf numFmtId="180" fontId="10" fillId="0" borderId="4" xfId="0" applyNumberFormat="1" applyFont="1" applyBorder="1" applyAlignment="1" applyProtection="1">
      <alignment horizontal="center" vertical="center" shrinkToFit="1"/>
      <protection locked="0"/>
    </xf>
    <xf numFmtId="0" fontId="37" fillId="0" borderId="63" xfId="0" applyFont="1" applyBorder="1" applyAlignment="1">
      <alignment horizontal="center" vertical="center"/>
    </xf>
    <xf numFmtId="0" fontId="37" fillId="0" borderId="63" xfId="0" applyFont="1" applyBorder="1" applyAlignment="1">
      <alignment horizontal="center" vertical="center" shrinkToFit="1"/>
    </xf>
    <xf numFmtId="0" fontId="37" fillId="0" borderId="57" xfId="0" applyFont="1" applyBorder="1" applyAlignment="1">
      <alignment horizontal="center" vertical="center" shrinkToFit="1"/>
    </xf>
    <xf numFmtId="20" fontId="13" fillId="0" borderId="32" xfId="0" applyNumberFormat="1" applyFont="1" applyBorder="1" applyAlignment="1" applyProtection="1">
      <alignment horizontal="center" vertical="center"/>
      <protection locked="0"/>
    </xf>
    <xf numFmtId="20" fontId="13" fillId="0" borderId="30" xfId="0" applyNumberFormat="1" applyFont="1" applyBorder="1" applyAlignment="1" applyProtection="1">
      <alignment horizontal="center" vertical="center"/>
      <protection locked="0"/>
    </xf>
    <xf numFmtId="180" fontId="10" fillId="0" borderId="16" xfId="0" applyNumberFormat="1" applyFont="1" applyBorder="1" applyAlignment="1" applyProtection="1">
      <alignment horizontal="center" vertical="center" shrinkToFit="1"/>
      <protection locked="0"/>
    </xf>
    <xf numFmtId="180" fontId="10" fillId="0" borderId="17"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protection locked="0"/>
    </xf>
    <xf numFmtId="0" fontId="13" fillId="0" borderId="17"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37" fillId="0" borderId="80" xfId="0" applyFont="1" applyFill="1" applyBorder="1" applyAlignment="1" applyProtection="1">
      <alignment horizontal="center" vertical="top"/>
      <protection locked="0"/>
    </xf>
    <xf numFmtId="0" fontId="37" fillId="0" borderId="45" xfId="0" applyFont="1" applyFill="1" applyBorder="1" applyAlignment="1" applyProtection="1">
      <alignment horizontal="center" vertical="top"/>
      <protection locked="0"/>
    </xf>
    <xf numFmtId="0" fontId="37" fillId="0" borderId="59" xfId="0" applyFont="1" applyFill="1" applyBorder="1" applyAlignment="1" applyProtection="1">
      <alignment horizontal="center" vertical="top"/>
      <protection locked="0"/>
    </xf>
    <xf numFmtId="0" fontId="37" fillId="0" borderId="53" xfId="0" applyFont="1" applyFill="1" applyBorder="1" applyAlignment="1" applyProtection="1">
      <alignment horizontal="center" vertical="top"/>
      <protection locked="0"/>
    </xf>
    <xf numFmtId="0" fontId="37" fillId="0" borderId="0" xfId="0" applyFont="1" applyFill="1" applyBorder="1" applyAlignment="1" applyProtection="1">
      <alignment horizontal="center" vertical="top"/>
      <protection locked="0"/>
    </xf>
    <xf numFmtId="0" fontId="37" fillId="0" borderId="46" xfId="0" applyFont="1" applyFill="1" applyBorder="1" applyAlignment="1" applyProtection="1">
      <alignment horizontal="center" vertical="top"/>
      <protection locked="0"/>
    </xf>
    <xf numFmtId="0" fontId="37" fillId="0" borderId="57" xfId="0" applyFont="1" applyFill="1" applyBorder="1" applyAlignment="1" applyProtection="1">
      <alignment horizontal="center" vertical="top"/>
      <protection locked="0"/>
    </xf>
    <xf numFmtId="0" fontId="37" fillId="0" borderId="28" xfId="0" applyFont="1" applyFill="1" applyBorder="1" applyAlignment="1" applyProtection="1">
      <alignment horizontal="center" vertical="top"/>
      <protection locked="0"/>
    </xf>
    <xf numFmtId="0" fontId="37" fillId="0" borderId="41" xfId="0" applyFont="1" applyFill="1" applyBorder="1" applyAlignment="1" applyProtection="1">
      <alignment horizontal="center" vertical="top"/>
      <protection locked="0"/>
    </xf>
    <xf numFmtId="0" fontId="10" fillId="0" borderId="0" xfId="0" applyFont="1" applyBorder="1" applyAlignment="1">
      <alignment horizontal="center" vertical="center"/>
    </xf>
    <xf numFmtId="0" fontId="8" fillId="12" borderId="28" xfId="0" applyFont="1" applyFill="1" applyBorder="1" applyAlignment="1" applyProtection="1">
      <alignment horizontal="center"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textRotation="255"/>
    </xf>
    <xf numFmtId="0" fontId="10" fillId="0" borderId="46"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45" xfId="0" applyFont="1" applyBorder="1" applyAlignment="1">
      <alignment horizontal="center" vertical="center" textRotation="255"/>
    </xf>
    <xf numFmtId="0" fontId="10" fillId="0" borderId="59"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80" xfId="0" applyFont="1" applyBorder="1" applyAlignment="1">
      <alignment horizontal="center" vertical="center"/>
    </xf>
    <xf numFmtId="0" fontId="10" fillId="0" borderId="45" xfId="0" applyFont="1" applyBorder="1" applyAlignment="1">
      <alignment horizontal="center" vertical="center"/>
    </xf>
    <xf numFmtId="0" fontId="10" fillId="0" borderId="81" xfId="0" applyFont="1" applyBorder="1" applyAlignment="1">
      <alignment horizontal="center" vertical="center"/>
    </xf>
    <xf numFmtId="0" fontId="10" fillId="0" borderId="53" xfId="0" applyFont="1" applyBorder="1" applyAlignment="1">
      <alignment horizontal="center" vertical="center"/>
    </xf>
    <xf numFmtId="0" fontId="10" fillId="0" borderId="4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6"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2" xfId="0" applyFont="1" applyBorder="1" applyAlignment="1">
      <alignment horizontal="center" vertical="center"/>
    </xf>
    <xf numFmtId="0" fontId="10" fillId="0" borderId="59" xfId="0" applyFont="1" applyBorder="1" applyAlignment="1">
      <alignment horizontal="center" vertical="center"/>
    </xf>
    <xf numFmtId="0" fontId="10" fillId="0" borderId="83"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80" xfId="0" applyFont="1" applyBorder="1" applyAlignment="1">
      <alignment horizontal="center" vertical="center" textRotation="255"/>
    </xf>
    <xf numFmtId="0" fontId="10" fillId="0" borderId="53" xfId="0" applyFont="1" applyBorder="1" applyAlignment="1">
      <alignment horizontal="center" vertical="center" textRotation="255"/>
    </xf>
    <xf numFmtId="0" fontId="13" fillId="0" borderId="0" xfId="0" applyFont="1" applyBorder="1" applyAlignment="1">
      <alignment horizontal="center" vertical="center"/>
    </xf>
    <xf numFmtId="0" fontId="13" fillId="0" borderId="44" xfId="0" applyFont="1" applyBorder="1" applyAlignment="1">
      <alignment horizontal="center" vertical="center"/>
    </xf>
    <xf numFmtId="0" fontId="13" fillId="0" borderId="28" xfId="0" applyFont="1" applyBorder="1" applyAlignment="1">
      <alignment horizontal="center" vertical="center"/>
    </xf>
    <xf numFmtId="0" fontId="13" fillId="0" borderId="84" xfId="0" applyFont="1" applyBorder="1" applyAlignment="1">
      <alignment horizontal="center" vertical="center"/>
    </xf>
    <xf numFmtId="0" fontId="13" fillId="0" borderId="11" xfId="0" applyFont="1" applyBorder="1" applyAlignment="1">
      <alignment horizontal="center" vertical="center"/>
    </xf>
    <xf numFmtId="0" fontId="10" fillId="0" borderId="42"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64" xfId="0" applyFont="1" applyBorder="1" applyAlignment="1">
      <alignment horizontal="center" vertical="center"/>
    </xf>
    <xf numFmtId="0" fontId="13" fillId="0" borderId="9" xfId="0" applyFont="1" applyBorder="1" applyAlignment="1">
      <alignment horizontal="center" vertical="center"/>
    </xf>
    <xf numFmtId="0" fontId="13" fillId="0" borderId="63" xfId="0" applyFont="1" applyBorder="1" applyAlignment="1">
      <alignment horizontal="center" vertical="center"/>
    </xf>
    <xf numFmtId="0" fontId="43" fillId="0" borderId="9" xfId="0" applyFont="1" applyBorder="1" applyAlignment="1">
      <alignment horizontal="center" vertical="center"/>
    </xf>
    <xf numFmtId="0" fontId="43" fillId="0" borderId="63" xfId="0" applyFont="1" applyBorder="1" applyAlignment="1">
      <alignment horizontal="center" vertical="center"/>
    </xf>
    <xf numFmtId="0" fontId="13" fillId="0" borderId="9" xfId="0" applyFont="1" applyBorder="1" applyAlignment="1">
      <alignment horizontal="center" vertical="center" textRotation="255" shrinkToFit="1"/>
    </xf>
    <xf numFmtId="0" fontId="13" fillId="0" borderId="63" xfId="0" applyFont="1" applyBorder="1" applyAlignment="1">
      <alignment horizontal="center" vertical="center" textRotation="255" shrinkToFit="1"/>
    </xf>
    <xf numFmtId="0" fontId="19" fillId="0" borderId="9" xfId="0" applyFont="1" applyBorder="1" applyAlignment="1">
      <alignment horizontal="center" vertical="center" textRotation="255"/>
    </xf>
    <xf numFmtId="0" fontId="19" fillId="0" borderId="63" xfId="0" applyFont="1" applyBorder="1" applyAlignment="1">
      <alignment horizontal="center" vertical="center" textRotation="255"/>
    </xf>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0" fontId="19" fillId="0" borderId="63" xfId="0" applyFont="1" applyBorder="1" applyAlignment="1">
      <alignment horizontal="center" vertical="center"/>
    </xf>
    <xf numFmtId="0" fontId="13" fillId="0" borderId="80" xfId="0" applyFont="1" applyBorder="1" applyAlignment="1">
      <alignment horizontal="center" vertical="center" wrapText="1"/>
    </xf>
    <xf numFmtId="0" fontId="13" fillId="0" borderId="45" xfId="0" applyFont="1" applyBorder="1" applyAlignment="1">
      <alignment horizontal="center" vertical="center"/>
    </xf>
    <xf numFmtId="0" fontId="13" fillId="0" borderId="59" xfId="0" applyFont="1" applyBorder="1" applyAlignment="1">
      <alignment horizontal="center" vertical="center"/>
    </xf>
    <xf numFmtId="0" fontId="13" fillId="0" borderId="57"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9" xfId="0" applyFont="1" applyBorder="1" applyAlignment="1">
      <alignment horizontal="center" vertical="center"/>
    </xf>
    <xf numFmtId="0" fontId="10" fillId="0" borderId="43" xfId="0" applyFont="1" applyBorder="1" applyAlignment="1">
      <alignment horizontal="center" vertical="center"/>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10" fillId="12" borderId="80" xfId="0" applyFont="1" applyFill="1" applyBorder="1" applyAlignment="1">
      <alignment horizontal="center" vertical="center" shrinkToFit="1"/>
    </xf>
    <xf numFmtId="0" fontId="10" fillId="12" borderId="45" xfId="0" applyFont="1" applyFill="1" applyBorder="1" applyAlignment="1">
      <alignment horizontal="center" vertical="center" shrinkToFit="1"/>
    </xf>
    <xf numFmtId="0" fontId="10" fillId="12" borderId="59" xfId="0" applyFont="1" applyFill="1" applyBorder="1" applyAlignment="1">
      <alignment horizontal="center" vertical="center" shrinkToFit="1"/>
    </xf>
    <xf numFmtId="0" fontId="10" fillId="12" borderId="90" xfId="0" applyFont="1" applyFill="1" applyBorder="1" applyAlignment="1">
      <alignment horizontal="center" vertical="center"/>
    </xf>
    <xf numFmtId="0" fontId="10" fillId="12" borderId="42" xfId="0" applyFont="1" applyFill="1" applyBorder="1" applyAlignment="1">
      <alignment horizontal="center" vertical="center"/>
    </xf>
    <xf numFmtId="0" fontId="10" fillId="12" borderId="88" xfId="0" applyFont="1" applyFill="1" applyBorder="1" applyAlignment="1">
      <alignment horizontal="center" vertical="center"/>
    </xf>
    <xf numFmtId="0" fontId="10" fillId="12" borderId="91" xfId="0" applyFont="1" applyFill="1" applyBorder="1" applyAlignment="1">
      <alignment horizontal="center" vertical="center"/>
    </xf>
    <xf numFmtId="0" fontId="10" fillId="12" borderId="28" xfId="0" applyFont="1" applyFill="1" applyBorder="1" applyAlignment="1">
      <alignment horizontal="center" vertical="center"/>
    </xf>
    <xf numFmtId="0" fontId="10" fillId="12" borderId="89" xfId="0" applyFont="1" applyFill="1" applyBorder="1" applyAlignment="1">
      <alignment horizontal="center" vertical="center"/>
    </xf>
    <xf numFmtId="0" fontId="19" fillId="12" borderId="90" xfId="0" applyFont="1" applyFill="1" applyBorder="1" applyAlignment="1">
      <alignment horizontal="center" vertical="center" wrapText="1"/>
    </xf>
    <xf numFmtId="0" fontId="19" fillId="12" borderId="42" xfId="0" applyFont="1" applyFill="1" applyBorder="1" applyAlignment="1">
      <alignment horizontal="center" vertical="center" wrapText="1"/>
    </xf>
    <xf numFmtId="0" fontId="19" fillId="12" borderId="88" xfId="0" applyFont="1" applyFill="1" applyBorder="1" applyAlignment="1">
      <alignment horizontal="center" vertical="center" wrapText="1"/>
    </xf>
    <xf numFmtId="0" fontId="19" fillId="12" borderId="91"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9" fillId="12" borderId="89" xfId="0" applyFont="1" applyFill="1" applyBorder="1" applyAlignment="1">
      <alignment horizontal="center" vertical="center" wrapText="1"/>
    </xf>
    <xf numFmtId="0" fontId="10" fillId="12" borderId="50" xfId="0" applyFont="1" applyFill="1" applyBorder="1" applyAlignment="1">
      <alignment horizontal="center" vertical="center"/>
    </xf>
    <xf numFmtId="0" fontId="10" fillId="12" borderId="84" xfId="0" applyFont="1" applyFill="1" applyBorder="1" applyAlignment="1">
      <alignment horizontal="center" vertical="center"/>
    </xf>
    <xf numFmtId="0" fontId="10" fillId="12" borderId="112" xfId="0" applyFont="1" applyFill="1" applyBorder="1" applyAlignment="1" applyProtection="1">
      <alignment horizontal="center" vertical="center"/>
      <protection locked="0"/>
    </xf>
    <xf numFmtId="0" fontId="10" fillId="12" borderId="35" xfId="0" applyFont="1" applyFill="1" applyBorder="1" applyAlignment="1" applyProtection="1">
      <alignment horizontal="center" vertical="center"/>
      <protection locked="0"/>
    </xf>
    <xf numFmtId="0" fontId="10" fillId="12" borderId="109" xfId="0" applyFont="1" applyFill="1" applyBorder="1" applyAlignment="1" applyProtection="1">
      <alignment horizontal="center" vertical="center"/>
      <protection locked="0"/>
    </xf>
    <xf numFmtId="0" fontId="10" fillId="12" borderId="37" xfId="0" applyFont="1" applyFill="1" applyBorder="1" applyAlignment="1" applyProtection="1">
      <alignment horizontal="center" vertical="center"/>
      <protection locked="0"/>
    </xf>
    <xf numFmtId="0" fontId="10" fillId="12" borderId="108" xfId="0" applyFont="1" applyFill="1" applyBorder="1" applyAlignment="1" applyProtection="1">
      <alignment horizontal="center" vertical="center"/>
      <protection locked="0"/>
    </xf>
    <xf numFmtId="0" fontId="10" fillId="12" borderId="48" xfId="0" applyFont="1" applyFill="1" applyBorder="1" applyAlignment="1" applyProtection="1">
      <alignment horizontal="center" vertical="center"/>
      <protection locked="0"/>
    </xf>
    <xf numFmtId="0" fontId="28" fillId="12" borderId="48" xfId="0" applyFont="1" applyFill="1" applyBorder="1" applyAlignment="1" applyProtection="1">
      <alignment horizontal="center" vertical="center" shrinkToFit="1"/>
      <protection locked="0"/>
    </xf>
    <xf numFmtId="0" fontId="19" fillId="12" borderId="35" xfId="0" applyFont="1" applyFill="1" applyBorder="1" applyAlignment="1">
      <alignment horizontal="left" vertical="center" wrapText="1"/>
    </xf>
    <xf numFmtId="0" fontId="19" fillId="12" borderId="85" xfId="0" applyFont="1" applyFill="1" applyBorder="1" applyAlignment="1">
      <alignment horizontal="left" vertical="center" wrapText="1"/>
    </xf>
    <xf numFmtId="0" fontId="19" fillId="12" borderId="39" xfId="0" applyFont="1" applyFill="1" applyBorder="1" applyAlignment="1">
      <alignment horizontal="left" vertical="center" wrapText="1" shrinkToFit="1"/>
    </xf>
    <xf numFmtId="0" fontId="19" fillId="12" borderId="86" xfId="0" applyFont="1" applyFill="1" applyBorder="1" applyAlignment="1">
      <alignment horizontal="left" vertical="center" wrapText="1" shrinkToFit="1"/>
    </xf>
    <xf numFmtId="0" fontId="10" fillId="0" borderId="80"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8" fillId="12" borderId="4" xfId="0" applyFont="1" applyFill="1" applyBorder="1" applyAlignment="1" applyProtection="1">
      <alignment horizontal="center" vertical="center"/>
    </xf>
    <xf numFmtId="0" fontId="10" fillId="12" borderId="79" xfId="0" applyFont="1" applyFill="1" applyBorder="1" applyAlignment="1">
      <alignment horizontal="center" vertical="center" shrinkToFit="1"/>
    </xf>
    <xf numFmtId="0" fontId="10" fillId="12" borderId="48" xfId="0" applyFont="1" applyFill="1" applyBorder="1" applyAlignment="1">
      <alignment horizontal="center" vertical="center" shrinkToFit="1"/>
    </xf>
    <xf numFmtId="0" fontId="10" fillId="12" borderId="39" xfId="0" applyFont="1" applyFill="1" applyBorder="1" applyAlignment="1" applyProtection="1">
      <alignment horizontal="center" vertical="center" wrapText="1"/>
      <protection locked="0"/>
    </xf>
    <xf numFmtId="0" fontId="10" fillId="12" borderId="86" xfId="0" applyFont="1" applyFill="1" applyBorder="1" applyAlignment="1" applyProtection="1">
      <alignment horizontal="center" vertical="center" wrapText="1"/>
      <protection locked="0"/>
    </xf>
    <xf numFmtId="0" fontId="13" fillId="12" borderId="67" xfId="0" applyFont="1" applyFill="1" applyBorder="1" applyAlignment="1" applyProtection="1">
      <alignment horizontal="left" vertical="center" wrapText="1"/>
    </xf>
    <xf numFmtId="0" fontId="13" fillId="12" borderId="42" xfId="0" applyFont="1" applyFill="1" applyBorder="1" applyAlignment="1" applyProtection="1">
      <alignment horizontal="left" vertical="center" wrapText="1"/>
    </xf>
    <xf numFmtId="0" fontId="13" fillId="12" borderId="47" xfId="0" applyFont="1" applyFill="1" applyBorder="1" applyAlignment="1" applyProtection="1">
      <alignment horizontal="left" vertical="center" wrapText="1"/>
    </xf>
    <xf numFmtId="0" fontId="13" fillId="12" borderId="0" xfId="0" applyFont="1" applyFill="1" applyBorder="1" applyAlignment="1" applyProtection="1">
      <alignment horizontal="left" vertical="center" wrapText="1"/>
    </xf>
    <xf numFmtId="0" fontId="10" fillId="12" borderId="67" xfId="0" applyFont="1" applyFill="1" applyBorder="1" applyAlignment="1">
      <alignment horizontal="center" vertical="center" wrapText="1"/>
    </xf>
    <xf numFmtId="0" fontId="10" fillId="12" borderId="42" xfId="0" applyFont="1" applyFill="1" applyBorder="1" applyAlignment="1">
      <alignment horizontal="center" vertical="center" wrapText="1"/>
    </xf>
    <xf numFmtId="0" fontId="10" fillId="12" borderId="69" xfId="0" applyFont="1" applyFill="1" applyBorder="1" applyAlignment="1">
      <alignment horizontal="center" vertical="center" wrapText="1"/>
    </xf>
    <xf numFmtId="0" fontId="10" fillId="12" borderId="47" xfId="0" applyFont="1" applyFill="1" applyBorder="1" applyAlignment="1">
      <alignment horizontal="center" vertical="center" wrapText="1"/>
    </xf>
    <xf numFmtId="0" fontId="10" fillId="12" borderId="0" xfId="0" applyFont="1" applyFill="1" applyBorder="1" applyAlignment="1">
      <alignment horizontal="center" vertical="center" wrapText="1"/>
    </xf>
    <xf numFmtId="0" fontId="10" fillId="12" borderId="46" xfId="0" applyFont="1" applyFill="1" applyBorder="1" applyAlignment="1">
      <alignment horizontal="center" vertical="center" wrapText="1"/>
    </xf>
    <xf numFmtId="0" fontId="10" fillId="12" borderId="6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65" xfId="0" applyFont="1" applyFill="1" applyBorder="1" applyAlignment="1">
      <alignment horizontal="center" vertical="center" wrapText="1"/>
    </xf>
    <xf numFmtId="0" fontId="45" fillId="8" borderId="28" xfId="0" applyFont="1" applyFill="1" applyBorder="1" applyAlignment="1" applyProtection="1">
      <alignment horizontal="center" vertical="center"/>
    </xf>
    <xf numFmtId="0" fontId="19" fillId="0" borderId="47" xfId="0" applyFont="1" applyBorder="1" applyAlignment="1">
      <alignment horizontal="center" vertical="center" textRotation="255"/>
    </xf>
    <xf numFmtId="0" fontId="19" fillId="0" borderId="46" xfId="0" applyFont="1" applyBorder="1" applyAlignment="1">
      <alignment horizontal="center" vertical="center" textRotation="255"/>
    </xf>
    <xf numFmtId="0" fontId="19" fillId="0" borderId="64" xfId="0" applyFont="1" applyBorder="1" applyAlignment="1">
      <alignment horizontal="center" vertical="center" textRotation="255"/>
    </xf>
    <xf numFmtId="0" fontId="19" fillId="0" borderId="65" xfId="0" applyFont="1" applyBorder="1" applyAlignment="1">
      <alignment horizontal="center" vertical="center" textRotation="255"/>
    </xf>
    <xf numFmtId="0" fontId="10" fillId="0" borderId="76"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44" fillId="0" borderId="35" xfId="0" applyFont="1" applyBorder="1" applyAlignment="1">
      <alignment horizontal="center" vertical="center"/>
    </xf>
    <xf numFmtId="0" fontId="44" fillId="0" borderId="37" xfId="0" applyFont="1" applyBorder="1" applyAlignment="1">
      <alignment horizontal="center" vertical="center"/>
    </xf>
    <xf numFmtId="0" fontId="44" fillId="0" borderId="28" xfId="0" applyFont="1" applyBorder="1" applyAlignment="1">
      <alignment horizontal="center" vertical="center"/>
    </xf>
    <xf numFmtId="0" fontId="10" fillId="12" borderId="87" xfId="0" applyFont="1" applyFill="1" applyBorder="1" applyAlignment="1">
      <alignment horizontal="center" vertical="center"/>
    </xf>
    <xf numFmtId="0" fontId="10" fillId="12" borderId="57" xfId="0" applyFont="1" applyFill="1" applyBorder="1" applyAlignment="1">
      <alignment horizontal="center" vertical="center"/>
    </xf>
    <xf numFmtId="0" fontId="10" fillId="12" borderId="74" xfId="0" applyFont="1" applyFill="1" applyBorder="1" applyAlignment="1">
      <alignment horizontal="center" vertical="center"/>
    </xf>
    <xf numFmtId="0" fontId="10" fillId="12" borderId="30" xfId="0" applyFont="1" applyFill="1" applyBorder="1" applyAlignment="1">
      <alignment horizontal="center" vertical="center"/>
    </xf>
    <xf numFmtId="0" fontId="10" fillId="12" borderId="31" xfId="0" applyFont="1" applyFill="1" applyBorder="1" applyAlignment="1">
      <alignment horizontal="center" vertical="center"/>
    </xf>
    <xf numFmtId="178" fontId="10" fillId="12" borderId="30" xfId="0" applyNumberFormat="1" applyFont="1" applyFill="1" applyBorder="1" applyAlignment="1">
      <alignment horizontal="center" vertical="center"/>
    </xf>
    <xf numFmtId="0" fontId="10" fillId="12" borderId="67" xfId="0" applyFont="1" applyFill="1" applyBorder="1" applyAlignment="1">
      <alignment horizontal="center" vertical="center" textRotation="255"/>
    </xf>
    <xf numFmtId="0" fontId="10" fillId="12" borderId="42" xfId="0" applyFont="1" applyFill="1" applyBorder="1" applyAlignment="1">
      <alignment horizontal="center" vertical="center" textRotation="255"/>
    </xf>
    <xf numFmtId="0" fontId="10" fillId="12" borderId="47" xfId="0" applyFont="1" applyFill="1" applyBorder="1" applyAlignment="1">
      <alignment horizontal="center" vertical="center" textRotation="255"/>
    </xf>
    <xf numFmtId="0" fontId="10" fillId="12" borderId="0" xfId="0" applyFont="1" applyFill="1" applyBorder="1" applyAlignment="1">
      <alignment horizontal="center" vertical="center" textRotation="255"/>
    </xf>
    <xf numFmtId="0" fontId="10" fillId="12" borderId="64" xfId="0" applyFont="1" applyFill="1" applyBorder="1" applyAlignment="1">
      <alignment horizontal="center" vertical="center" textRotation="255"/>
    </xf>
    <xf numFmtId="0" fontId="10" fillId="12" borderId="2" xfId="0" applyFont="1" applyFill="1" applyBorder="1" applyAlignment="1">
      <alignment horizontal="center" vertical="center" textRotation="255"/>
    </xf>
    <xf numFmtId="0" fontId="10" fillId="12" borderId="47" xfId="0" applyFont="1" applyFill="1" applyBorder="1" applyAlignment="1">
      <alignment horizontal="center" vertical="center"/>
    </xf>
    <xf numFmtId="0" fontId="10" fillId="12" borderId="0" xfId="0" applyFont="1" applyFill="1" applyBorder="1" applyAlignment="1">
      <alignment horizontal="center" vertical="center"/>
    </xf>
    <xf numFmtId="49" fontId="10" fillId="12" borderId="0" xfId="0" applyNumberFormat="1" applyFont="1" applyFill="1" applyBorder="1" applyAlignment="1" applyProtection="1">
      <alignment horizontal="center" vertical="center"/>
      <protection locked="0"/>
    </xf>
    <xf numFmtId="0" fontId="10" fillId="9" borderId="95" xfId="0" applyFont="1" applyFill="1" applyBorder="1" applyAlignment="1">
      <alignment horizontal="center" vertical="center"/>
    </xf>
    <xf numFmtId="0" fontId="10" fillId="9" borderId="35" xfId="0" applyFont="1" applyFill="1" applyBorder="1" applyAlignment="1">
      <alignment horizontal="center" vertical="center"/>
    </xf>
    <xf numFmtId="0" fontId="10" fillId="12" borderId="1" xfId="0" applyFont="1" applyFill="1" applyBorder="1" applyAlignment="1">
      <alignment horizontal="center" vertical="center"/>
    </xf>
    <xf numFmtId="0" fontId="10" fillId="12" borderId="65" xfId="0" applyFont="1" applyFill="1" applyBorder="1" applyAlignment="1">
      <alignment horizontal="center" vertical="center"/>
    </xf>
    <xf numFmtId="0" fontId="10" fillId="12" borderId="1" xfId="0" applyFont="1" applyFill="1" applyBorder="1" applyAlignment="1" applyProtection="1">
      <alignment horizontal="center" vertical="center"/>
      <protection locked="0"/>
    </xf>
    <xf numFmtId="0" fontId="10" fillId="12" borderId="2" xfId="0" applyFont="1" applyFill="1" applyBorder="1" applyAlignment="1" applyProtection="1">
      <alignment horizontal="center" vertical="center"/>
      <protection locked="0"/>
    </xf>
    <xf numFmtId="0" fontId="10" fillId="12" borderId="113" xfId="0" applyFont="1" applyFill="1" applyBorder="1" applyAlignment="1" applyProtection="1">
      <alignment horizontal="center" vertical="center"/>
      <protection locked="0"/>
    </xf>
    <xf numFmtId="0" fontId="27" fillId="12" borderId="42" xfId="0" applyFont="1" applyFill="1" applyBorder="1" applyAlignment="1">
      <alignment horizontal="center" vertical="center"/>
    </xf>
    <xf numFmtId="0" fontId="8" fillId="6" borderId="0" xfId="0" applyFont="1" applyFill="1" applyBorder="1" applyAlignment="1" applyProtection="1">
      <alignment horizontal="center" vertical="center" wrapText="1" shrinkToFit="1"/>
    </xf>
    <xf numFmtId="0" fontId="19" fillId="12" borderId="30" xfId="0" applyFont="1" applyFill="1" applyBorder="1" applyAlignment="1">
      <alignment horizontal="center" vertical="center"/>
    </xf>
    <xf numFmtId="0" fontId="19" fillId="1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0" xfId="0" applyFont="1" applyFill="1" applyBorder="1" applyAlignment="1">
      <alignment horizontal="center" vertical="center"/>
    </xf>
    <xf numFmtId="0" fontId="44" fillId="12" borderId="37" xfId="0" applyFont="1" applyFill="1" applyBorder="1" applyAlignment="1">
      <alignment horizontal="center" vertical="center"/>
    </xf>
    <xf numFmtId="0" fontId="8" fillId="12" borderId="4" xfId="0" applyFont="1" applyFill="1" applyBorder="1" applyAlignment="1" applyProtection="1">
      <alignment horizontal="center" vertical="center" shrinkToFit="1"/>
    </xf>
    <xf numFmtId="0" fontId="8" fillId="7" borderId="28" xfId="0" applyFont="1" applyFill="1" applyBorder="1" applyAlignment="1" applyProtection="1">
      <alignment horizontal="center" vertical="center"/>
    </xf>
    <xf numFmtId="0" fontId="10" fillId="12" borderId="0" xfId="0" applyFont="1" applyFill="1" applyBorder="1" applyAlignment="1" applyProtection="1">
      <alignment horizontal="center" vertical="center"/>
      <protection locked="0"/>
    </xf>
    <xf numFmtId="0" fontId="26" fillId="12" borderId="42" xfId="0" applyFont="1" applyFill="1" applyBorder="1" applyAlignment="1" applyProtection="1">
      <alignment horizontal="center" vertical="center" shrinkToFit="1"/>
      <protection locked="0"/>
    </xf>
    <xf numFmtId="0" fontId="14" fillId="12" borderId="42" xfId="0" applyFont="1" applyFill="1" applyBorder="1" applyAlignment="1" applyProtection="1">
      <alignment horizontal="center" vertical="center" shrinkToFit="1"/>
    </xf>
    <xf numFmtId="0" fontId="10" fillId="12" borderId="47" xfId="0" applyFont="1" applyFill="1" applyBorder="1" applyAlignment="1" applyProtection="1">
      <alignment horizontal="center" vertical="center" shrinkToFit="1"/>
      <protection locked="0"/>
    </xf>
    <xf numFmtId="0" fontId="10" fillId="12" borderId="0" xfId="0" applyFont="1" applyFill="1" applyBorder="1" applyAlignment="1" applyProtection="1">
      <alignment horizontal="center" vertical="center" shrinkToFit="1"/>
      <protection locked="0"/>
    </xf>
    <xf numFmtId="0" fontId="10" fillId="12" borderId="43" xfId="0" applyFont="1" applyFill="1" applyBorder="1" applyAlignment="1" applyProtection="1">
      <alignment horizontal="center" vertical="center" shrinkToFit="1"/>
      <protection locked="0"/>
    </xf>
    <xf numFmtId="0" fontId="10" fillId="12" borderId="28" xfId="0" applyFont="1" applyFill="1" applyBorder="1" applyAlignment="1" applyProtection="1">
      <alignment horizontal="center" vertical="center" shrinkToFit="1"/>
      <protection locked="0"/>
    </xf>
    <xf numFmtId="0" fontId="28" fillId="12" borderId="95" xfId="0" applyFont="1" applyFill="1" applyBorder="1" applyAlignment="1">
      <alignment horizontal="center" vertical="center" textRotation="255" wrapText="1"/>
    </xf>
    <xf numFmtId="0" fontId="28" fillId="12" borderId="35" xfId="0" applyFont="1" applyFill="1" applyBorder="1" applyAlignment="1">
      <alignment horizontal="center" vertical="center" textRotation="255" wrapText="1"/>
    </xf>
    <xf numFmtId="0" fontId="14" fillId="12" borderId="67" xfId="0" applyFont="1" applyFill="1" applyBorder="1" applyAlignment="1" applyProtection="1">
      <alignment horizontal="center" vertical="center" shrinkToFit="1"/>
    </xf>
    <xf numFmtId="0" fontId="26" fillId="12" borderId="42" xfId="0" applyFont="1" applyFill="1" applyBorder="1" applyAlignment="1" applyProtection="1">
      <alignment horizontal="center" vertical="center"/>
      <protection locked="0"/>
    </xf>
    <xf numFmtId="0" fontId="10" fillId="12" borderId="96" xfId="0" applyFont="1" applyFill="1" applyBorder="1" applyAlignment="1">
      <alignment horizontal="center" vertical="center"/>
    </xf>
    <xf numFmtId="0" fontId="10" fillId="12" borderId="36" xfId="0" applyFont="1" applyFill="1" applyBorder="1" applyAlignment="1">
      <alignment horizontal="center" vertical="center"/>
    </xf>
    <xf numFmtId="0" fontId="10" fillId="12" borderId="96" xfId="0" applyFont="1" applyFill="1" applyBorder="1" applyAlignment="1" applyProtection="1">
      <alignment horizontal="center" vertical="center"/>
      <protection locked="0"/>
    </xf>
    <xf numFmtId="0" fontId="10" fillId="12" borderId="110" xfId="0" applyFont="1" applyFill="1" applyBorder="1" applyAlignment="1" applyProtection="1">
      <alignment horizontal="center" vertical="center"/>
      <protection locked="0"/>
    </xf>
    <xf numFmtId="0" fontId="28" fillId="12" borderId="42" xfId="0" applyFont="1" applyFill="1" applyBorder="1" applyAlignment="1">
      <alignment horizontal="center" vertical="center"/>
    </xf>
    <xf numFmtId="0" fontId="10" fillId="12" borderId="0" xfId="0" applyFont="1" applyFill="1" applyBorder="1" applyAlignment="1">
      <alignment vertical="center"/>
    </xf>
    <xf numFmtId="0" fontId="19" fillId="12" borderId="79" xfId="0" applyFont="1" applyFill="1" applyBorder="1" applyAlignment="1">
      <alignment horizontal="center" vertical="center" wrapText="1" shrinkToFit="1"/>
    </xf>
    <xf numFmtId="0" fontId="28" fillId="12" borderId="64" xfId="0" applyFont="1" applyFill="1" applyBorder="1" applyAlignment="1">
      <alignment horizontal="center" vertical="center" textRotation="255" wrapText="1"/>
    </xf>
    <xf numFmtId="0" fontId="28" fillId="12" borderId="2" xfId="0" applyFont="1" applyFill="1" applyBorder="1" applyAlignment="1">
      <alignment horizontal="center" vertical="center" textRotation="255" wrapText="1"/>
    </xf>
    <xf numFmtId="177" fontId="10" fillId="0" borderId="47"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46" xfId="0" applyNumberFormat="1" applyFont="1" applyBorder="1" applyAlignment="1">
      <alignment horizontal="center" vertical="center"/>
    </xf>
    <xf numFmtId="0" fontId="10" fillId="0" borderId="67" xfId="0" applyFont="1" applyBorder="1" applyAlignment="1">
      <alignment horizontal="left" vertical="center" wrapText="1"/>
    </xf>
    <xf numFmtId="0" fontId="10" fillId="0" borderId="42" xfId="0" applyFont="1" applyBorder="1" applyAlignment="1">
      <alignment horizontal="left" vertical="center"/>
    </xf>
    <xf numFmtId="0" fontId="10" fillId="0" borderId="50" xfId="0" applyFont="1" applyBorder="1" applyAlignment="1">
      <alignment horizontal="left" vertical="center"/>
    </xf>
    <xf numFmtId="0" fontId="10" fillId="0" borderId="47" xfId="0" applyFont="1" applyBorder="1" applyAlignment="1">
      <alignment horizontal="left" vertical="center"/>
    </xf>
    <xf numFmtId="0" fontId="10" fillId="0" borderId="0" xfId="0" applyFont="1" applyBorder="1" applyAlignment="1">
      <alignment horizontal="left" vertical="center"/>
    </xf>
    <xf numFmtId="0" fontId="10" fillId="0" borderId="44" xfId="0" applyFont="1" applyBorder="1" applyAlignment="1">
      <alignment horizontal="left" vertical="center"/>
    </xf>
    <xf numFmtId="0" fontId="10" fillId="0" borderId="64"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28" fillId="12" borderId="0" xfId="0" applyFont="1" applyFill="1" applyBorder="1" applyAlignment="1">
      <alignment horizontal="center" vertical="center"/>
    </xf>
    <xf numFmtId="0" fontId="10" fillId="12" borderId="50" xfId="0" applyFont="1" applyFill="1" applyBorder="1" applyAlignment="1">
      <alignment horizontal="center" vertical="center" wrapText="1"/>
    </xf>
    <xf numFmtId="0" fontId="10" fillId="12" borderId="44" xfId="0" applyFont="1" applyFill="1" applyBorder="1" applyAlignment="1">
      <alignment horizontal="center" vertical="center" wrapText="1"/>
    </xf>
    <xf numFmtId="0" fontId="10" fillId="12" borderId="98" xfId="0" applyFont="1" applyFill="1" applyBorder="1" applyAlignment="1">
      <alignment horizontal="center" vertical="center"/>
    </xf>
    <xf numFmtId="0" fontId="10" fillId="12" borderId="61" xfId="0" applyFont="1" applyFill="1" applyBorder="1" applyAlignment="1">
      <alignment horizontal="center" vertical="center"/>
    </xf>
    <xf numFmtId="0" fontId="10" fillId="12" borderId="99" xfId="0" applyFont="1" applyFill="1" applyBorder="1" applyAlignment="1">
      <alignment horizontal="center" vertical="center"/>
    </xf>
    <xf numFmtId="0" fontId="10" fillId="12" borderId="98" xfId="0" applyFont="1" applyFill="1" applyBorder="1" applyAlignment="1" applyProtection="1">
      <alignment horizontal="center" vertical="center"/>
      <protection locked="0"/>
    </xf>
    <xf numFmtId="0" fontId="10" fillId="12" borderId="61" xfId="0" applyFont="1" applyFill="1" applyBorder="1" applyAlignment="1" applyProtection="1">
      <alignment horizontal="center" vertical="center"/>
      <protection locked="0"/>
    </xf>
    <xf numFmtId="0" fontId="10" fillId="12" borderId="99" xfId="0" applyFont="1" applyFill="1" applyBorder="1" applyAlignment="1" applyProtection="1">
      <alignment horizontal="center" vertical="center"/>
      <protection locked="0"/>
    </xf>
    <xf numFmtId="0" fontId="10" fillId="12" borderId="61" xfId="0" applyFont="1" applyFill="1" applyBorder="1" applyAlignment="1">
      <alignment horizontal="center" vertical="center" shrinkToFit="1"/>
    </xf>
    <xf numFmtId="0" fontId="10" fillId="12" borderId="99" xfId="0" applyFont="1" applyFill="1" applyBorder="1" applyAlignment="1">
      <alignment horizontal="center" vertical="center" shrinkToFit="1"/>
    </xf>
    <xf numFmtId="0" fontId="10" fillId="12" borderId="57" xfId="0" applyFont="1" applyFill="1" applyBorder="1" applyAlignment="1" applyProtection="1">
      <alignment horizontal="center" vertical="center"/>
      <protection locked="0"/>
    </xf>
    <xf numFmtId="0" fontId="10" fillId="12" borderId="28" xfId="0" applyFont="1" applyFill="1" applyBorder="1" applyAlignment="1" applyProtection="1">
      <alignment horizontal="center" vertical="center"/>
      <protection locked="0"/>
    </xf>
    <xf numFmtId="0" fontId="10" fillId="12" borderId="41" xfId="0" applyFont="1" applyFill="1" applyBorder="1" applyAlignment="1" applyProtection="1">
      <alignment horizontal="center" vertical="center"/>
      <protection locked="0"/>
    </xf>
    <xf numFmtId="0" fontId="10" fillId="12" borderId="100" xfId="0" applyFont="1" applyFill="1" applyBorder="1" applyAlignment="1">
      <alignment horizontal="center" vertical="center" shrinkToFit="1"/>
    </xf>
    <xf numFmtId="0" fontId="10" fillId="12" borderId="40" xfId="0" applyFont="1" applyFill="1" applyBorder="1" applyAlignment="1">
      <alignment horizontal="center" vertical="center" shrinkToFit="1"/>
    </xf>
    <xf numFmtId="0" fontId="10" fillId="12" borderId="64" xfId="0" applyFont="1" applyFill="1" applyBorder="1" applyAlignment="1">
      <alignment horizontal="center" vertical="center"/>
    </xf>
    <xf numFmtId="0" fontId="10" fillId="12" borderId="2" xfId="0" applyFont="1" applyFill="1" applyBorder="1" applyAlignment="1">
      <alignment horizontal="center" vertical="center"/>
    </xf>
    <xf numFmtId="0" fontId="27" fillId="12" borderId="2" xfId="0" applyFont="1" applyFill="1" applyBorder="1" applyAlignment="1">
      <alignment horizontal="center" vertical="center"/>
    </xf>
    <xf numFmtId="0" fontId="13" fillId="12" borderId="101" xfId="0" applyFont="1" applyFill="1" applyBorder="1" applyAlignment="1">
      <alignment horizontal="center" vertical="center"/>
    </xf>
    <xf numFmtId="0" fontId="13" fillId="12" borderId="102" xfId="0" applyFont="1" applyFill="1" applyBorder="1" applyAlignment="1">
      <alignment horizontal="center" vertical="center"/>
    </xf>
    <xf numFmtId="0" fontId="13" fillId="12" borderId="103" xfId="0" applyFont="1" applyFill="1" applyBorder="1" applyAlignment="1">
      <alignment horizontal="center" vertical="center"/>
    </xf>
    <xf numFmtId="0" fontId="13" fillId="12" borderId="104" xfId="0" applyFont="1" applyFill="1" applyBorder="1" applyAlignment="1" applyProtection="1">
      <alignment horizontal="center" vertical="center"/>
      <protection locked="0"/>
    </xf>
    <xf numFmtId="0" fontId="13" fillId="12" borderId="102" xfId="0" applyFont="1" applyFill="1" applyBorder="1" applyAlignment="1" applyProtection="1">
      <alignment horizontal="center" vertical="center"/>
      <protection locked="0"/>
    </xf>
    <xf numFmtId="0" fontId="13" fillId="12" borderId="103" xfId="0" applyFont="1" applyFill="1" applyBorder="1" applyAlignment="1" applyProtection="1">
      <alignment horizontal="center" vertical="center"/>
      <protection locked="0"/>
    </xf>
    <xf numFmtId="0" fontId="19" fillId="12" borderId="104" xfId="0" applyFont="1" applyFill="1" applyBorder="1" applyAlignment="1">
      <alignment horizontal="center" vertical="center"/>
    </xf>
    <xf numFmtId="0" fontId="19" fillId="12" borderId="102" xfId="0" applyFont="1" applyFill="1" applyBorder="1" applyAlignment="1">
      <alignment horizontal="center" vertical="center"/>
    </xf>
    <xf numFmtId="0" fontId="19" fillId="12" borderId="103" xfId="0" applyFont="1" applyFill="1" applyBorder="1" applyAlignment="1">
      <alignment horizontal="center" vertical="center"/>
    </xf>
    <xf numFmtId="0" fontId="13" fillId="12" borderId="102" xfId="0" applyFont="1" applyFill="1" applyBorder="1" applyAlignment="1">
      <alignment horizontal="center" vertical="center" shrinkToFit="1"/>
    </xf>
    <xf numFmtId="0" fontId="13" fillId="12" borderId="103" xfId="0" applyFont="1" applyFill="1" applyBorder="1" applyAlignment="1">
      <alignment horizontal="center" vertical="center" shrinkToFit="1"/>
    </xf>
    <xf numFmtId="0" fontId="10" fillId="12" borderId="104" xfId="0" applyFont="1" applyFill="1" applyBorder="1" applyAlignment="1">
      <alignment horizontal="center" vertical="center" shrinkToFit="1"/>
    </xf>
    <xf numFmtId="0" fontId="10" fillId="12" borderId="103" xfId="0" applyFont="1" applyFill="1" applyBorder="1" applyAlignment="1">
      <alignment horizontal="center" vertical="center" shrinkToFit="1"/>
    </xf>
    <xf numFmtId="0" fontId="10" fillId="12" borderId="102" xfId="0" applyFont="1" applyFill="1" applyBorder="1" applyAlignment="1" applyProtection="1">
      <alignment horizontal="center" vertical="center"/>
      <protection locked="0"/>
    </xf>
    <xf numFmtId="0" fontId="10" fillId="12" borderId="107" xfId="0" applyFont="1" applyFill="1" applyBorder="1" applyAlignment="1" applyProtection="1">
      <alignment horizontal="center" vertical="center"/>
      <protection locked="0"/>
    </xf>
    <xf numFmtId="0" fontId="19" fillId="12" borderId="19" xfId="0" applyFont="1" applyFill="1" applyBorder="1" applyAlignment="1">
      <alignment horizontal="left" vertical="center" wrapText="1"/>
    </xf>
    <xf numFmtId="0" fontId="19" fillId="12" borderId="33" xfId="0" applyFont="1" applyFill="1" applyBorder="1" applyAlignment="1">
      <alignment horizontal="left" vertical="center" wrapText="1"/>
    </xf>
    <xf numFmtId="0" fontId="19" fillId="12" borderId="77" xfId="0" applyFont="1" applyFill="1" applyBorder="1" applyAlignment="1">
      <alignment horizontal="left" vertical="center" wrapText="1"/>
    </xf>
    <xf numFmtId="0" fontId="19" fillId="12" borderId="93" xfId="0" applyFont="1" applyFill="1" applyBorder="1" applyAlignment="1">
      <alignment horizontal="left" vertical="center" shrinkToFit="1"/>
    </xf>
    <xf numFmtId="0" fontId="19" fillId="12" borderId="106" xfId="0" applyFont="1" applyFill="1" applyBorder="1" applyAlignment="1">
      <alignment horizontal="left" vertical="center" shrinkToFit="1"/>
    </xf>
    <xf numFmtId="0" fontId="44" fillId="12" borderId="45" xfId="0" applyFont="1" applyFill="1" applyBorder="1" applyAlignment="1">
      <alignment horizontal="center" vertical="center"/>
    </xf>
    <xf numFmtId="0" fontId="44" fillId="12" borderId="39" xfId="0" applyFont="1" applyFill="1" applyBorder="1" applyAlignment="1">
      <alignment horizontal="center" vertical="center"/>
    </xf>
    <xf numFmtId="0" fontId="28" fillId="12" borderId="97" xfId="0" applyFont="1" applyFill="1" applyBorder="1" applyAlignment="1">
      <alignment horizontal="center" vertical="center" textRotation="255" wrapText="1"/>
    </xf>
    <xf numFmtId="0" fontId="28" fillId="12" borderId="39" xfId="0" applyFont="1" applyFill="1" applyBorder="1" applyAlignment="1">
      <alignment horizontal="center" vertical="center" textRotation="255" wrapText="1"/>
    </xf>
    <xf numFmtId="0" fontId="10" fillId="12" borderId="67" xfId="0" applyFont="1" applyFill="1" applyBorder="1" applyAlignment="1">
      <alignment horizontal="center" vertical="center" wrapText="1" shrinkToFit="1"/>
    </xf>
    <xf numFmtId="0" fontId="10" fillId="12" borderId="42" xfId="0" applyFont="1" applyFill="1" applyBorder="1" applyAlignment="1">
      <alignment horizontal="center" vertical="center" shrinkToFit="1"/>
    </xf>
    <xf numFmtId="0" fontId="10" fillId="12" borderId="69" xfId="0" applyFont="1" applyFill="1" applyBorder="1" applyAlignment="1">
      <alignment horizontal="center" vertical="center" shrinkToFit="1"/>
    </xf>
    <xf numFmtId="0" fontId="10" fillId="12" borderId="64" xfId="0" applyFont="1" applyFill="1" applyBorder="1" applyAlignment="1">
      <alignment horizontal="center" vertical="center" shrinkToFit="1"/>
    </xf>
    <xf numFmtId="0" fontId="10" fillId="12" borderId="2" xfId="0" applyFont="1" applyFill="1" applyBorder="1" applyAlignment="1">
      <alignment horizontal="center" vertical="center" shrinkToFit="1"/>
    </xf>
    <xf numFmtId="0" fontId="10" fillId="12" borderId="65" xfId="0" applyFont="1" applyFill="1" applyBorder="1" applyAlignment="1">
      <alignment horizontal="center" vertical="center" shrinkToFit="1"/>
    </xf>
    <xf numFmtId="0" fontId="19" fillId="12" borderId="42" xfId="0" applyFont="1" applyFill="1" applyBorder="1" applyAlignment="1" applyProtection="1">
      <alignment horizontal="center" vertical="center" shrinkToFit="1"/>
      <protection locked="0"/>
    </xf>
    <xf numFmtId="0" fontId="19" fillId="12" borderId="50" xfId="0" applyFont="1" applyFill="1" applyBorder="1" applyAlignment="1" applyProtection="1">
      <alignment horizontal="center" vertical="center" shrinkToFit="1"/>
      <protection locked="0"/>
    </xf>
    <xf numFmtId="0" fontId="19" fillId="12" borderId="2" xfId="0" applyFont="1" applyFill="1" applyBorder="1" applyAlignment="1" applyProtection="1">
      <alignment horizontal="center" vertical="center" shrinkToFit="1"/>
      <protection locked="0"/>
    </xf>
    <xf numFmtId="0" fontId="19" fillId="12" borderId="3" xfId="0" applyFont="1" applyFill="1" applyBorder="1" applyAlignment="1" applyProtection="1">
      <alignment horizontal="center" vertical="center" shrinkToFit="1"/>
      <protection locked="0"/>
    </xf>
    <xf numFmtId="0" fontId="19" fillId="12" borderId="48" xfId="0" applyFont="1" applyFill="1" applyBorder="1" applyAlignment="1">
      <alignment horizontal="center" vertical="center" shrinkToFit="1"/>
    </xf>
    <xf numFmtId="0" fontId="10" fillId="12" borderId="116" xfId="0" applyFont="1" applyFill="1" applyBorder="1" applyAlignment="1" applyProtection="1">
      <alignment horizontal="center" vertical="center"/>
      <protection locked="0"/>
    </xf>
    <xf numFmtId="0" fontId="10" fillId="12" borderId="93" xfId="0" applyFont="1" applyFill="1" applyBorder="1" applyAlignment="1" applyProtection="1">
      <alignment horizontal="center" vertical="center"/>
      <protection locked="0"/>
    </xf>
    <xf numFmtId="0" fontId="10" fillId="12" borderId="95" xfId="0" applyFont="1" applyFill="1" applyBorder="1" applyAlignment="1">
      <alignment horizontal="center" vertical="center"/>
    </xf>
    <xf numFmtId="0" fontId="10" fillId="12" borderId="35" xfId="0" applyFont="1" applyFill="1" applyBorder="1" applyAlignment="1">
      <alignment horizontal="center" vertical="center"/>
    </xf>
    <xf numFmtId="0" fontId="13" fillId="0" borderId="80" xfId="0" applyFont="1" applyBorder="1" applyAlignment="1">
      <alignment horizontal="center" vertical="center" textRotation="255" shrinkToFit="1"/>
    </xf>
    <xf numFmtId="0" fontId="13" fillId="0" borderId="57" xfId="0" applyFont="1" applyBorder="1" applyAlignment="1">
      <alignment horizontal="center" vertical="center" textRotation="255" shrinkToFit="1"/>
    </xf>
    <xf numFmtId="0" fontId="10" fillId="12" borderId="1" xfId="0" applyFont="1" applyFill="1" applyBorder="1" applyAlignment="1">
      <alignment horizontal="center" vertical="center" shrinkToFit="1"/>
    </xf>
    <xf numFmtId="0" fontId="10" fillId="12" borderId="0" xfId="0" applyFont="1" applyFill="1" applyBorder="1" applyAlignment="1" applyProtection="1">
      <alignment horizontal="center" vertical="center" wrapText="1"/>
      <protection locked="0"/>
    </xf>
    <xf numFmtId="0" fontId="10" fillId="12" borderId="92" xfId="0" applyFont="1" applyFill="1" applyBorder="1" applyAlignment="1">
      <alignment horizontal="center" vertical="center"/>
    </xf>
    <xf numFmtId="0" fontId="10" fillId="12" borderId="93" xfId="0" applyFont="1" applyFill="1" applyBorder="1" applyAlignment="1">
      <alignment horizontal="center" vertical="center"/>
    </xf>
    <xf numFmtId="0" fontId="10" fillId="12" borderId="94" xfId="0" applyFont="1" applyFill="1" applyBorder="1" applyAlignment="1">
      <alignment horizontal="center" vertical="center"/>
    </xf>
    <xf numFmtId="0" fontId="19" fillId="12" borderId="0" xfId="0" applyFont="1" applyFill="1" applyBorder="1" applyAlignment="1" applyProtection="1">
      <alignment horizontal="center" vertical="center" shrinkToFit="1"/>
      <protection locked="0"/>
    </xf>
    <xf numFmtId="0" fontId="19" fillId="12" borderId="44" xfId="0" applyFont="1" applyFill="1" applyBorder="1" applyAlignment="1" applyProtection="1">
      <alignment horizontal="center" vertical="center" shrinkToFit="1"/>
      <protection locked="0"/>
    </xf>
    <xf numFmtId="0" fontId="10" fillId="12" borderId="114" xfId="0" applyFont="1" applyFill="1" applyBorder="1" applyAlignment="1" applyProtection="1">
      <alignment horizontal="center" vertical="center"/>
      <protection locked="0"/>
    </xf>
    <xf numFmtId="0" fontId="10" fillId="12" borderId="106" xfId="0" applyFont="1" applyFill="1" applyBorder="1" applyAlignment="1" applyProtection="1">
      <alignment horizontal="center" vertical="center"/>
      <protection locked="0"/>
    </xf>
    <xf numFmtId="0" fontId="10" fillId="12" borderId="115" xfId="0" applyFont="1" applyFill="1" applyBorder="1" applyAlignment="1" applyProtection="1">
      <alignment horizontal="center" vertical="center"/>
      <protection locked="0"/>
    </xf>
    <xf numFmtId="0" fontId="10" fillId="12" borderId="43" xfId="0" applyFont="1" applyFill="1" applyBorder="1" applyAlignment="1">
      <alignment horizontal="center" vertical="center"/>
    </xf>
    <xf numFmtId="0" fontId="10" fillId="12" borderId="41" xfId="0" applyFont="1" applyFill="1" applyBorder="1" applyAlignment="1">
      <alignment horizontal="center" vertical="center"/>
    </xf>
    <xf numFmtId="0" fontId="10" fillId="12" borderId="72"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29" xfId="0" applyFont="1" applyFill="1" applyBorder="1" applyAlignment="1">
      <alignment horizontal="center" vertical="center"/>
    </xf>
    <xf numFmtId="0" fontId="10" fillId="12" borderId="80" xfId="0" applyFont="1" applyFill="1" applyBorder="1" applyAlignment="1" applyProtection="1">
      <alignment horizontal="center" vertical="center"/>
      <protection locked="0"/>
    </xf>
    <xf numFmtId="0" fontId="10" fillId="12" borderId="45" xfId="0" applyFont="1" applyFill="1" applyBorder="1" applyAlignment="1" applyProtection="1">
      <alignment horizontal="center" vertical="center"/>
      <protection locked="0"/>
    </xf>
    <xf numFmtId="0" fontId="10" fillId="12" borderId="59" xfId="0" applyFont="1" applyFill="1" applyBorder="1" applyAlignment="1" applyProtection="1">
      <alignment horizontal="center" vertical="center"/>
      <protection locked="0"/>
    </xf>
    <xf numFmtId="0" fontId="10" fillId="12" borderId="111" xfId="0" applyFont="1" applyFill="1" applyBorder="1" applyAlignment="1" applyProtection="1">
      <alignment horizontal="center" vertical="center"/>
      <protection locked="0"/>
    </xf>
    <xf numFmtId="0" fontId="10" fillId="12" borderId="69" xfId="0" applyFont="1" applyFill="1" applyBorder="1" applyAlignment="1">
      <alignment horizontal="center" vertical="center"/>
    </xf>
    <xf numFmtId="0" fontId="46" fillId="12" borderId="42" xfId="0" applyFont="1" applyFill="1" applyBorder="1" applyAlignment="1" applyProtection="1">
      <alignment horizontal="center" vertical="center"/>
      <protection locked="0"/>
    </xf>
    <xf numFmtId="0" fontId="46" fillId="12" borderId="42" xfId="0" applyFont="1" applyFill="1" applyBorder="1" applyAlignment="1" applyProtection="1">
      <alignment horizontal="center" vertical="center" shrinkToFit="1"/>
      <protection locked="0"/>
    </xf>
    <xf numFmtId="0" fontId="38" fillId="0" borderId="47"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43" xfId="0" applyFont="1" applyBorder="1" applyAlignment="1">
      <alignment horizontal="left" vertical="center" shrinkToFit="1"/>
    </xf>
    <xf numFmtId="0" fontId="38" fillId="0" borderId="28" xfId="0" applyFont="1" applyBorder="1" applyAlignment="1">
      <alignment horizontal="left" vertical="center" shrinkToFit="1"/>
    </xf>
    <xf numFmtId="0" fontId="10" fillId="12" borderId="4" xfId="0" applyFont="1" applyFill="1" applyBorder="1" applyAlignment="1" applyProtection="1">
      <alignment horizontal="center" vertical="center" shrinkToFit="1"/>
    </xf>
    <xf numFmtId="0" fontId="60" fillId="0" borderId="80" xfId="0" applyFont="1" applyBorder="1" applyAlignment="1">
      <alignment horizontal="center" vertical="center" wrapText="1"/>
    </xf>
    <xf numFmtId="0" fontId="60" fillId="0" borderId="45" xfId="0" applyFont="1" applyBorder="1" applyAlignment="1">
      <alignment horizontal="center" vertical="center" wrapText="1"/>
    </xf>
    <xf numFmtId="0" fontId="60" fillId="0" borderId="105" xfId="0" applyFont="1" applyBorder="1" applyAlignment="1">
      <alignment horizontal="center" vertical="center" wrapText="1"/>
    </xf>
    <xf numFmtId="0" fontId="60" fillId="0" borderId="37"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59" xfId="0" applyFont="1" applyBorder="1" applyAlignment="1">
      <alignment horizontal="center" vertical="center"/>
    </xf>
    <xf numFmtId="0" fontId="52" fillId="0" borderId="105" xfId="0" applyFont="1" applyBorder="1" applyAlignment="1">
      <alignment horizontal="center" vertical="center"/>
    </xf>
    <xf numFmtId="0" fontId="52" fillId="0" borderId="38" xfId="0" applyFont="1" applyBorder="1" applyAlignment="1">
      <alignment horizontal="center" vertical="center"/>
    </xf>
    <xf numFmtId="0" fontId="10" fillId="0" borderId="104" xfId="0" applyFont="1" applyBorder="1" applyAlignment="1">
      <alignment horizontal="center" vertical="center" shrinkToFit="1"/>
    </xf>
    <xf numFmtId="0" fontId="10" fillId="0" borderId="103" xfId="0" applyFont="1" applyBorder="1" applyAlignment="1">
      <alignment horizontal="center" vertical="center" shrinkToFit="1"/>
    </xf>
    <xf numFmtId="0" fontId="38" fillId="0" borderId="102" xfId="0" applyFont="1" applyBorder="1" applyAlignment="1">
      <alignment horizontal="center" vertical="center"/>
    </xf>
    <xf numFmtId="0" fontId="38" fillId="0" borderId="107" xfId="0" applyFont="1" applyBorder="1" applyAlignment="1">
      <alignment horizontal="center" vertical="center"/>
    </xf>
    <xf numFmtId="0" fontId="38" fillId="0" borderId="112" xfId="0" applyFont="1" applyBorder="1" applyAlignment="1">
      <alignment horizontal="center" vertical="center"/>
    </xf>
    <xf numFmtId="0" fontId="38" fillId="0" borderId="35" xfId="0" applyFont="1" applyBorder="1" applyAlignment="1">
      <alignment horizontal="center" vertical="center"/>
    </xf>
    <xf numFmtId="0" fontId="38" fillId="0" borderId="109" xfId="0" applyFont="1" applyBorder="1" applyAlignment="1">
      <alignment horizontal="center" vertical="center"/>
    </xf>
    <xf numFmtId="0" fontId="10" fillId="0" borderId="95"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38" fillId="0" borderId="37" xfId="0" applyFont="1" applyBorder="1" applyAlignment="1">
      <alignment horizontal="center" vertical="center"/>
    </xf>
    <xf numFmtId="0" fontId="38" fillId="0" borderId="110" xfId="0" applyFont="1" applyBorder="1" applyAlignment="1">
      <alignment horizontal="center" vertical="center"/>
    </xf>
    <xf numFmtId="0" fontId="36" fillId="0" borderId="0" xfId="0" applyFont="1" applyBorder="1" applyAlignment="1">
      <alignment horizontal="left" vertical="center" wrapText="1" shrinkToFit="1"/>
    </xf>
    <xf numFmtId="0" fontId="36" fillId="0" borderId="0" xfId="0" applyFont="1" applyBorder="1" applyAlignment="1">
      <alignment horizontal="left" vertical="center" shrinkToFit="1"/>
    </xf>
    <xf numFmtId="0" fontId="36" fillId="0" borderId="44" xfId="0" applyFont="1" applyBorder="1" applyAlignment="1">
      <alignment horizontal="left" vertical="center" shrinkToFit="1"/>
    </xf>
    <xf numFmtId="0" fontId="36" fillId="0" borderId="2" xfId="0" applyFont="1" applyBorder="1" applyAlignment="1">
      <alignment horizontal="left" vertical="center" shrinkToFit="1"/>
    </xf>
    <xf numFmtId="0" fontId="36" fillId="0" borderId="3" xfId="0" applyFont="1" applyBorder="1" applyAlignment="1">
      <alignment horizontal="left" vertical="center" shrinkToFit="1"/>
    </xf>
    <xf numFmtId="0" fontId="38" fillId="0" borderId="9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98" xfId="0" applyFont="1" applyFill="1" applyBorder="1" applyAlignment="1">
      <alignment horizontal="center" vertical="center"/>
    </xf>
    <xf numFmtId="0" fontId="38" fillId="0" borderId="98" xfId="0" applyFont="1" applyBorder="1" applyAlignment="1">
      <alignment horizontal="center" vertical="center"/>
    </xf>
    <xf numFmtId="0" fontId="38" fillId="0" borderId="61" xfId="0" applyFont="1" applyBorder="1" applyAlignment="1">
      <alignment horizontal="center" vertical="center"/>
    </xf>
    <xf numFmtId="0" fontId="38" fillId="0" borderId="99" xfId="0" applyFont="1" applyBorder="1" applyAlignment="1">
      <alignment horizontal="center" vertical="center"/>
    </xf>
    <xf numFmtId="0" fontId="10" fillId="0" borderId="61" xfId="0" applyFont="1" applyBorder="1" applyAlignment="1">
      <alignment horizontal="center" vertical="center" shrinkToFit="1"/>
    </xf>
    <xf numFmtId="0" fontId="10" fillId="0" borderId="99" xfId="0" applyFont="1" applyBorder="1" applyAlignment="1">
      <alignment horizontal="center" vertical="center" shrinkToFit="1"/>
    </xf>
    <xf numFmtId="0" fontId="42" fillId="0" borderId="104" xfId="0" applyFont="1" applyFill="1" applyBorder="1" applyAlignment="1">
      <alignment horizontal="center" vertical="center"/>
    </xf>
    <xf numFmtId="0" fontId="13"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4" xfId="0" applyFont="1" applyFill="1" applyBorder="1" applyAlignment="1">
      <alignment horizontal="center" vertical="center"/>
    </xf>
    <xf numFmtId="0" fontId="42" fillId="0" borderId="104" xfId="0" applyFont="1" applyBorder="1" applyAlignment="1">
      <alignment horizontal="center" vertical="center"/>
    </xf>
    <xf numFmtId="0" fontId="42" fillId="0" borderId="102" xfId="0" applyFont="1" applyBorder="1" applyAlignment="1">
      <alignment horizontal="center" vertical="center"/>
    </xf>
    <xf numFmtId="0" fontId="42" fillId="0" borderId="103" xfId="0" applyFont="1" applyBorder="1" applyAlignment="1">
      <alignment horizontal="center" vertical="center"/>
    </xf>
    <xf numFmtId="0" fontId="13" fillId="0" borderId="102" xfId="0" applyFont="1" applyBorder="1" applyAlignment="1">
      <alignment horizontal="center" vertical="center" shrinkToFit="1"/>
    </xf>
    <xf numFmtId="0" fontId="13" fillId="0" borderId="103" xfId="0" applyFont="1" applyBorder="1" applyAlignment="1">
      <alignment horizontal="center" vertical="center" shrinkToFit="1"/>
    </xf>
    <xf numFmtId="49" fontId="38" fillId="0" borderId="0" xfId="0" applyNumberFormat="1" applyFont="1" applyBorder="1" applyAlignment="1">
      <alignment horizontal="center" vertical="center"/>
    </xf>
    <xf numFmtId="0" fontId="10" fillId="0" borderId="100" xfId="0" applyFont="1" applyBorder="1" applyAlignment="1">
      <alignment horizontal="center" vertical="center" shrinkToFit="1"/>
    </xf>
    <xf numFmtId="0" fontId="10" fillId="0" borderId="40" xfId="0" applyFont="1" applyBorder="1" applyAlignment="1">
      <alignment horizontal="center" vertical="center" shrinkToFit="1"/>
    </xf>
    <xf numFmtId="0" fontId="38" fillId="0" borderId="100"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86" xfId="0" applyFont="1" applyBorder="1" applyAlignment="1">
      <alignment horizontal="center" vertical="center" wrapText="1"/>
    </xf>
    <xf numFmtId="0" fontId="37" fillId="0" borderId="0" xfId="0" applyFont="1" applyAlignment="1">
      <alignment horizontal="center" vertical="center"/>
    </xf>
    <xf numFmtId="0" fontId="8" fillId="0" borderId="0" xfId="0" applyFont="1" applyAlignment="1">
      <alignment horizontal="center" vertical="center"/>
    </xf>
    <xf numFmtId="0" fontId="38" fillId="0" borderId="108" xfId="0" applyFont="1" applyBorder="1" applyAlignment="1">
      <alignment horizontal="center" vertical="center"/>
    </xf>
    <xf numFmtId="0" fontId="37" fillId="12" borderId="48" xfId="0" applyFont="1" applyFill="1" applyBorder="1" applyAlignment="1">
      <alignment horizontal="center" vertical="center" shrinkToFit="1"/>
    </xf>
    <xf numFmtId="0" fontId="37" fillId="12" borderId="48" xfId="0" applyFont="1" applyFill="1" applyBorder="1" applyAlignment="1">
      <alignment horizontal="center" vertical="center"/>
    </xf>
    <xf numFmtId="0" fontId="37" fillId="12" borderId="42" xfId="0" applyFont="1" applyFill="1" applyBorder="1" applyAlignment="1">
      <alignment horizontal="center" vertical="center" shrinkToFit="1"/>
    </xf>
    <xf numFmtId="0" fontId="37" fillId="12" borderId="50" xfId="0" applyFont="1" applyFill="1" applyBorder="1" applyAlignment="1">
      <alignment horizontal="center" vertical="center" shrinkToFit="1"/>
    </xf>
    <xf numFmtId="0" fontId="37" fillId="12" borderId="2" xfId="0" applyFont="1" applyFill="1" applyBorder="1" applyAlignment="1">
      <alignment horizontal="center" vertical="center" shrinkToFit="1"/>
    </xf>
    <xf numFmtId="0" fontId="37" fillId="12" borderId="3" xfId="0" applyFont="1" applyFill="1" applyBorder="1" applyAlignment="1">
      <alignment horizontal="center" vertical="center" shrinkToFit="1"/>
    </xf>
    <xf numFmtId="0" fontId="10" fillId="0" borderId="30" xfId="0" applyFont="1" applyBorder="1" applyAlignment="1">
      <alignment horizontal="center" vertical="center"/>
    </xf>
    <xf numFmtId="178" fontId="38" fillId="0" borderId="30" xfId="0" applyNumberFormat="1" applyFont="1" applyBorder="1" applyAlignment="1">
      <alignment horizontal="center" vertical="center"/>
    </xf>
    <xf numFmtId="0" fontId="38" fillId="0" borderId="30" xfId="0" applyFont="1" applyBorder="1" applyAlignment="1">
      <alignment horizontal="center" vertical="center"/>
    </xf>
    <xf numFmtId="0" fontId="10" fillId="0" borderId="31" xfId="0" applyFont="1" applyBorder="1" applyAlignment="1">
      <alignment horizontal="center" vertical="center"/>
    </xf>
    <xf numFmtId="0" fontId="38" fillId="0" borderId="96" xfId="0" applyFont="1" applyBorder="1" applyAlignment="1">
      <alignment horizontal="center" vertical="center"/>
    </xf>
    <xf numFmtId="0" fontId="38" fillId="0" borderId="11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38" fillId="0" borderId="93" xfId="0" applyFont="1" applyBorder="1" applyAlignment="1">
      <alignment horizontal="center" vertical="center"/>
    </xf>
    <xf numFmtId="0" fontId="38" fillId="0" borderId="115" xfId="0" applyFont="1" applyBorder="1" applyAlignment="1">
      <alignment horizontal="center" vertical="center"/>
    </xf>
    <xf numFmtId="0" fontId="38" fillId="0" borderId="116" xfId="0" applyFont="1" applyBorder="1" applyAlignment="1">
      <alignment horizontal="center" vertical="center"/>
    </xf>
    <xf numFmtId="0" fontId="38" fillId="0" borderId="114" xfId="0" applyFont="1" applyBorder="1" applyAlignment="1">
      <alignment horizontal="center" vertical="center"/>
    </xf>
    <xf numFmtId="0" fontId="38" fillId="0" borderId="2" xfId="0" applyFont="1" applyBorder="1" applyAlignment="1">
      <alignment horizontal="center" vertical="center"/>
    </xf>
    <xf numFmtId="0" fontId="38" fillId="0" borderId="113" xfId="0" applyFont="1" applyBorder="1" applyAlignment="1">
      <alignment horizontal="center" vertical="center"/>
    </xf>
    <xf numFmtId="0" fontId="38" fillId="0" borderId="106" xfId="0" applyFont="1" applyBorder="1" applyAlignment="1">
      <alignment horizontal="center" vertical="center"/>
    </xf>
    <xf numFmtId="0" fontId="38" fillId="0" borderId="76" xfId="0" applyFont="1" applyBorder="1" applyAlignment="1">
      <alignment horizontal="center" vertical="center"/>
    </xf>
    <xf numFmtId="0" fontId="38" fillId="0" borderId="21" xfId="0" applyFont="1" applyBorder="1" applyAlignment="1">
      <alignment horizontal="center" vertical="center"/>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8" fillId="0" borderId="14" xfId="0" applyFont="1" applyBorder="1" applyAlignment="1">
      <alignment horizontal="center" vertical="center"/>
    </xf>
    <xf numFmtId="0" fontId="47" fillId="0" borderId="45" xfId="0" applyFont="1" applyBorder="1" applyAlignment="1">
      <alignment horizontal="center" vertical="center"/>
    </xf>
    <xf numFmtId="0" fontId="47" fillId="0" borderId="59"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3" fillId="0" borderId="80"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105"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38"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80" xfId="0" applyFont="1" applyBorder="1" applyAlignment="1">
      <alignment horizontal="center" vertical="center" wrapText="1"/>
    </xf>
    <xf numFmtId="0" fontId="47" fillId="0" borderId="105" xfId="0" applyFont="1" applyBorder="1" applyAlignment="1">
      <alignment horizontal="center" vertical="center"/>
    </xf>
    <xf numFmtId="0" fontId="43" fillId="0" borderId="45" xfId="0" applyFont="1" applyBorder="1" applyAlignment="1">
      <alignment horizontal="center" vertical="center"/>
    </xf>
    <xf numFmtId="0" fontId="43" fillId="0" borderId="59"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60" fillId="0" borderId="59" xfId="0" applyFont="1" applyBorder="1" applyAlignment="1">
      <alignment horizontal="center" vertical="center"/>
    </xf>
    <xf numFmtId="0" fontId="60" fillId="0" borderId="105" xfId="0" applyFont="1" applyBorder="1" applyAlignment="1">
      <alignment horizontal="center" vertical="center"/>
    </xf>
    <xf numFmtId="0" fontId="60" fillId="0" borderId="38" xfId="0" applyFont="1" applyBorder="1" applyAlignment="1">
      <alignment horizontal="center" vertical="center"/>
    </xf>
    <xf numFmtId="0" fontId="60" fillId="0" borderId="78" xfId="0" applyFont="1" applyBorder="1" applyAlignment="1">
      <alignment horizontal="center" vertical="center" textRotation="255"/>
    </xf>
    <xf numFmtId="0" fontId="60" fillId="0" borderId="117" xfId="0" applyFont="1" applyBorder="1" applyAlignment="1">
      <alignment horizontal="center" vertical="center" textRotation="255"/>
    </xf>
    <xf numFmtId="0" fontId="47" fillId="0" borderId="80" xfId="0" applyFont="1" applyBorder="1" applyAlignment="1">
      <alignment horizontal="center" vertical="center"/>
    </xf>
    <xf numFmtId="0" fontId="52" fillId="0" borderId="4" xfId="0" applyFont="1" applyBorder="1" applyAlignment="1">
      <alignment horizontal="center" vertical="center"/>
    </xf>
    <xf numFmtId="0" fontId="52" fillId="0" borderId="14" xfId="0" applyFont="1" applyBorder="1" applyAlignment="1">
      <alignment horizontal="center" vertical="center"/>
    </xf>
    <xf numFmtId="0" fontId="47" fillId="0" borderId="61" xfId="0" applyFont="1" applyBorder="1" applyAlignment="1">
      <alignment horizontal="center" vertical="center"/>
    </xf>
    <xf numFmtId="0" fontId="47" fillId="0" borderId="99" xfId="0" applyFont="1" applyBorder="1" applyAlignment="1">
      <alignment horizontal="center" vertical="center"/>
    </xf>
    <xf numFmtId="0" fontId="47" fillId="0" borderId="98" xfId="0" applyFont="1" applyBorder="1" applyAlignment="1">
      <alignment horizontal="center" vertical="center"/>
    </xf>
    <xf numFmtId="0" fontId="52" fillId="0" borderId="45" xfId="0" applyFont="1" applyBorder="1" applyAlignment="1">
      <alignment horizontal="center" vertical="center"/>
    </xf>
    <xf numFmtId="0" fontId="52" fillId="0" borderId="37" xfId="0" applyFont="1" applyBorder="1" applyAlignment="1">
      <alignment horizontal="center" vertical="center"/>
    </xf>
    <xf numFmtId="0" fontId="60" fillId="0" borderId="45" xfId="0" applyFont="1" applyBorder="1" applyAlignment="1">
      <alignment horizontal="center" vertical="center"/>
    </xf>
    <xf numFmtId="0" fontId="60" fillId="0" borderId="37" xfId="0" applyFont="1" applyBorder="1" applyAlignment="1">
      <alignment horizontal="center" vertical="center"/>
    </xf>
    <xf numFmtId="0" fontId="47" fillId="0" borderId="119" xfId="0" applyFont="1" applyBorder="1" applyAlignment="1">
      <alignment horizontal="center" vertical="center" wrapText="1"/>
    </xf>
    <xf numFmtId="0" fontId="47" fillId="0" borderId="60" xfId="0" applyFont="1" applyBorder="1" applyAlignment="1">
      <alignment horizontal="center" vertical="center" wrapText="1"/>
    </xf>
    <xf numFmtId="0" fontId="47" fillId="0" borderId="62" xfId="0" applyFont="1" applyBorder="1" applyAlignment="1">
      <alignment horizontal="center" vertical="center" wrapText="1"/>
    </xf>
    <xf numFmtId="0" fontId="47" fillId="0" borderId="60" xfId="0" applyFont="1" applyBorder="1" applyAlignment="1">
      <alignment horizontal="center" vertical="center"/>
    </xf>
    <xf numFmtId="0" fontId="47" fillId="0" borderId="62" xfId="0" applyFont="1" applyBorder="1" applyAlignment="1">
      <alignment horizontal="center" vertical="center"/>
    </xf>
    <xf numFmtId="0" fontId="43" fillId="0" borderId="105" xfId="0" applyFont="1" applyBorder="1" applyAlignment="1">
      <alignment horizontal="center" vertical="center"/>
    </xf>
    <xf numFmtId="0" fontId="43" fillId="0" borderId="4" xfId="0" applyFont="1" applyBorder="1" applyAlignment="1">
      <alignment horizontal="center" vertical="center"/>
    </xf>
    <xf numFmtId="0" fontId="43" fillId="0" borderId="14" xfId="0" applyFont="1" applyBorder="1" applyAlignment="1">
      <alignment horizontal="center" vertical="center"/>
    </xf>
    <xf numFmtId="0" fontId="60" fillId="0" borderId="59" xfId="0" applyFont="1" applyBorder="1" applyAlignment="1">
      <alignment horizontal="center" vertical="center" textRotation="255"/>
    </xf>
    <xf numFmtId="0" fontId="60" fillId="0" borderId="38" xfId="0" applyFont="1" applyBorder="1" applyAlignment="1">
      <alignment horizontal="center" vertical="center" textRotation="255"/>
    </xf>
    <xf numFmtId="0" fontId="52" fillId="0" borderId="45"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10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78" xfId="0" applyFont="1" applyBorder="1" applyAlignment="1">
      <alignment horizontal="center" vertical="center" textRotation="255"/>
    </xf>
    <xf numFmtId="0" fontId="52" fillId="0" borderId="117" xfId="0" applyFont="1" applyBorder="1" applyAlignment="1">
      <alignment horizontal="center" vertical="center" textRotation="255"/>
    </xf>
    <xf numFmtId="0" fontId="43" fillId="0" borderId="78" xfId="0" applyFont="1" applyBorder="1" applyAlignment="1">
      <alignment horizontal="center" vertical="center" textRotation="255"/>
    </xf>
    <xf numFmtId="0" fontId="43" fillId="0" borderId="117" xfId="0" applyFont="1" applyBorder="1" applyAlignment="1">
      <alignment horizontal="center" vertical="center" textRotation="255"/>
    </xf>
    <xf numFmtId="0" fontId="8" fillId="0" borderId="34" xfId="3" applyFont="1" applyFill="1" applyBorder="1" applyAlignment="1">
      <alignment horizontal="center" vertical="center"/>
    </xf>
    <xf numFmtId="0" fontId="8" fillId="0" borderId="76" xfId="3" applyFont="1" applyFill="1" applyBorder="1" applyAlignment="1">
      <alignment horizontal="center" vertical="center"/>
    </xf>
    <xf numFmtId="0" fontId="8" fillId="0" borderId="31" xfId="3" applyFont="1" applyFill="1" applyBorder="1" applyAlignment="1">
      <alignment horizontal="center" vertical="center"/>
    </xf>
    <xf numFmtId="0" fontId="8" fillId="0" borderId="17" xfId="3" applyFont="1" applyFill="1" applyBorder="1" applyAlignment="1">
      <alignment horizontal="center" vertical="center"/>
    </xf>
    <xf numFmtId="0" fontId="13" fillId="9" borderId="76" xfId="3" applyFont="1" applyFill="1" applyBorder="1" applyAlignment="1">
      <alignment vertical="center" wrapText="1"/>
    </xf>
    <xf numFmtId="0" fontId="13" fillId="9" borderId="17" xfId="3" applyFont="1" applyFill="1" applyBorder="1" applyAlignment="1">
      <alignment vertical="center" wrapText="1"/>
    </xf>
    <xf numFmtId="49" fontId="13" fillId="0" borderId="4" xfId="3" applyNumberFormat="1" applyFont="1" applyBorder="1" applyAlignment="1" applyProtection="1">
      <alignment horizontal="center" vertical="center"/>
      <protection locked="0"/>
    </xf>
    <xf numFmtId="49" fontId="13" fillId="0" borderId="11" xfId="3" applyNumberFormat="1" applyFont="1" applyBorder="1" applyAlignment="1" applyProtection="1">
      <alignment horizontal="center" vertical="center"/>
      <protection locked="0"/>
    </xf>
    <xf numFmtId="20" fontId="8" fillId="0" borderId="13" xfId="3" applyNumberFormat="1" applyFont="1" applyBorder="1" applyAlignment="1" applyProtection="1">
      <alignment horizontal="center" vertical="center" shrinkToFit="1"/>
      <protection locked="0"/>
    </xf>
    <xf numFmtId="20" fontId="8" fillId="0" borderId="4" xfId="3" applyNumberFormat="1" applyFont="1" applyBorder="1" applyAlignment="1" applyProtection="1">
      <alignment horizontal="center" vertical="center" shrinkToFit="1"/>
      <protection locked="0"/>
    </xf>
    <xf numFmtId="20" fontId="8" fillId="0" borderId="14" xfId="3" applyNumberFormat="1" applyFont="1" applyBorder="1" applyAlignment="1" applyProtection="1">
      <alignment horizontal="center" vertical="center" shrinkToFit="1"/>
      <protection locked="0"/>
    </xf>
    <xf numFmtId="0" fontId="26" fillId="11" borderId="19" xfId="3" applyFont="1" applyFill="1" applyBorder="1" applyAlignment="1">
      <alignment horizontal="center" vertical="center"/>
    </xf>
    <xf numFmtId="0" fontId="26" fillId="11" borderId="33" xfId="3" applyFont="1" applyFill="1" applyBorder="1" applyAlignment="1">
      <alignment horizontal="center" vertical="center"/>
    </xf>
    <xf numFmtId="0" fontId="26" fillId="11" borderId="77" xfId="3" applyFont="1" applyFill="1" applyBorder="1" applyAlignment="1">
      <alignment horizontal="center" vertical="center"/>
    </xf>
    <xf numFmtId="0" fontId="8" fillId="12" borderId="47" xfId="3" applyFont="1" applyFill="1" applyBorder="1" applyAlignment="1">
      <alignment horizontal="center" vertical="center"/>
    </xf>
    <xf numFmtId="0" fontId="8" fillId="12" borderId="0" xfId="3" applyFont="1" applyFill="1" applyBorder="1" applyAlignment="1">
      <alignment horizontal="center" vertical="center"/>
    </xf>
    <xf numFmtId="0" fontId="8" fillId="12" borderId="44" xfId="3" applyFont="1" applyFill="1" applyBorder="1" applyAlignment="1">
      <alignment horizontal="center" vertical="center"/>
    </xf>
    <xf numFmtId="0" fontId="22" fillId="12" borderId="43" xfId="1" applyFont="1" applyFill="1" applyBorder="1" applyAlignment="1" applyProtection="1">
      <alignment horizontal="center" vertical="center"/>
    </xf>
    <xf numFmtId="0" fontId="26" fillId="12" borderId="28" xfId="3" applyFont="1" applyFill="1" applyBorder="1" applyAlignment="1">
      <alignment horizontal="center" vertical="center"/>
    </xf>
    <xf numFmtId="0" fontId="26" fillId="12" borderId="84" xfId="3" applyFont="1" applyFill="1" applyBorder="1" applyAlignment="1">
      <alignment horizontal="center" vertical="center"/>
    </xf>
    <xf numFmtId="0" fontId="53" fillId="12" borderId="43" xfId="1" applyFont="1" applyFill="1" applyBorder="1" applyAlignment="1" applyProtection="1">
      <alignment horizontal="center" vertical="center"/>
    </xf>
    <xf numFmtId="0" fontId="54" fillId="12" borderId="28" xfId="3" applyFont="1" applyFill="1" applyBorder="1" applyAlignment="1">
      <alignment horizontal="center" vertical="center"/>
    </xf>
    <xf numFmtId="0" fontId="54" fillId="12" borderId="84" xfId="3" applyFont="1" applyFill="1" applyBorder="1" applyAlignment="1">
      <alignment horizontal="center" vertical="center"/>
    </xf>
    <xf numFmtId="49" fontId="13" fillId="0" borderId="17" xfId="3" applyNumberFormat="1" applyFont="1" applyBorder="1" applyAlignment="1" applyProtection="1">
      <alignment horizontal="center" vertical="center"/>
      <protection locked="0"/>
    </xf>
    <xf numFmtId="49" fontId="13" fillId="0" borderId="32" xfId="3" applyNumberFormat="1" applyFont="1" applyBorder="1" applyAlignment="1" applyProtection="1">
      <alignment horizontal="center" vertical="center"/>
      <protection locked="0"/>
    </xf>
    <xf numFmtId="20" fontId="8" fillId="0" borderId="16" xfId="3" applyNumberFormat="1" applyFont="1" applyBorder="1" applyAlignment="1" applyProtection="1">
      <alignment horizontal="center" vertical="center" shrinkToFit="1"/>
      <protection locked="0"/>
    </xf>
    <xf numFmtId="20" fontId="8" fillId="0" borderId="17" xfId="3" applyNumberFormat="1" applyFont="1" applyBorder="1" applyAlignment="1" applyProtection="1">
      <alignment horizontal="center" vertical="center" shrinkToFit="1"/>
      <protection locked="0"/>
    </xf>
    <xf numFmtId="20" fontId="8" fillId="0" borderId="18" xfId="3" applyNumberFormat="1" applyFont="1" applyBorder="1" applyAlignment="1" applyProtection="1">
      <alignment horizontal="center" vertical="center" shrinkToFit="1"/>
      <protection locked="0"/>
    </xf>
    <xf numFmtId="0" fontId="8" fillId="0" borderId="41" xfId="3" applyFont="1" applyFill="1" applyBorder="1" applyAlignment="1">
      <alignment horizontal="center" vertical="center"/>
    </xf>
    <xf numFmtId="0" fontId="8" fillId="0" borderId="63" xfId="3" applyFont="1" applyFill="1" applyBorder="1" applyAlignment="1">
      <alignment horizontal="center" vertical="center"/>
    </xf>
    <xf numFmtId="0" fontId="13" fillId="9" borderId="63" xfId="3" applyFont="1" applyFill="1" applyBorder="1" applyAlignment="1">
      <alignment vertical="center" wrapText="1"/>
    </xf>
    <xf numFmtId="0" fontId="48" fillId="10" borderId="0" xfId="3" applyFont="1" applyFill="1" applyBorder="1" applyAlignment="1">
      <alignment horizontal="center" vertical="center"/>
    </xf>
    <xf numFmtId="0" fontId="48" fillId="10" borderId="46" xfId="3" applyFont="1" applyFill="1" applyBorder="1" applyAlignment="1">
      <alignment horizontal="center" vertical="center"/>
    </xf>
    <xf numFmtId="0" fontId="52" fillId="0" borderId="0" xfId="3" applyFont="1" applyFill="1" applyBorder="1" applyAlignment="1">
      <alignment horizontal="center" vertical="center"/>
    </xf>
    <xf numFmtId="0" fontId="52" fillId="0" borderId="46" xfId="3" applyFont="1" applyFill="1" applyBorder="1" applyAlignment="1">
      <alignment horizontal="center" vertical="center"/>
    </xf>
    <xf numFmtId="0" fontId="22" fillId="0" borderId="24" xfId="3" applyFont="1" applyBorder="1" applyAlignment="1">
      <alignment horizontal="center" vertical="center"/>
    </xf>
    <xf numFmtId="0" fontId="22" fillId="0" borderId="68" xfId="3" applyFont="1" applyBorder="1" applyAlignment="1">
      <alignment horizontal="center" vertical="center"/>
    </xf>
    <xf numFmtId="0" fontId="24" fillId="0" borderId="23" xfId="3" applyFont="1" applyBorder="1" applyAlignment="1">
      <alignment horizontal="center" vertical="center"/>
    </xf>
    <xf numFmtId="0" fontId="24" fillId="0" borderId="24" xfId="3" applyFont="1" applyBorder="1" applyAlignment="1">
      <alignment horizontal="center" vertical="center"/>
    </xf>
    <xf numFmtId="0" fontId="24" fillId="0" borderId="121" xfId="3" applyFont="1" applyBorder="1" applyAlignment="1">
      <alignment horizontal="center" vertical="center"/>
    </xf>
    <xf numFmtId="0" fontId="8" fillId="0" borderId="59" xfId="3" applyFont="1" applyFill="1" applyBorder="1" applyAlignment="1">
      <alignment horizontal="center" vertical="center"/>
    </xf>
    <xf numFmtId="0" fontId="8" fillId="0" borderId="78" xfId="3" applyFont="1" applyFill="1" applyBorder="1" applyAlignment="1">
      <alignment horizontal="center" vertical="center"/>
    </xf>
    <xf numFmtId="0" fontId="13" fillId="9" borderId="78" xfId="3" applyFont="1" applyFill="1" applyBorder="1" applyAlignment="1">
      <alignment vertical="center" wrapText="1"/>
    </xf>
    <xf numFmtId="49" fontId="5" fillId="0" borderId="0" xfId="3" applyNumberFormat="1" applyAlignment="1">
      <alignment wrapText="1"/>
    </xf>
    <xf numFmtId="20" fontId="8" fillId="0" borderId="124" xfId="3" applyNumberFormat="1" applyFont="1" applyBorder="1" applyAlignment="1" applyProtection="1">
      <alignment horizontal="center" vertical="center" shrinkToFit="1"/>
      <protection locked="0"/>
    </xf>
    <xf numFmtId="20" fontId="8" fillId="0" borderId="63" xfId="3" applyNumberFormat="1" applyFont="1" applyBorder="1" applyAlignment="1" applyProtection="1">
      <alignment horizontal="center" vertical="center" shrinkToFit="1"/>
      <protection locked="0"/>
    </xf>
    <xf numFmtId="20" fontId="8" fillId="0" borderId="22" xfId="3" applyNumberFormat="1" applyFont="1" applyBorder="1" applyAlignment="1" applyProtection="1">
      <alignment horizontal="center" vertical="center" shrinkToFit="1"/>
      <protection locked="0"/>
    </xf>
    <xf numFmtId="0" fontId="22" fillId="12" borderId="79" xfId="3" applyFont="1" applyFill="1" applyBorder="1" applyAlignment="1">
      <alignment horizontal="center" vertical="center"/>
    </xf>
    <xf numFmtId="0" fontId="22" fillId="12" borderId="48" xfId="3" applyFont="1" applyFill="1" applyBorder="1" applyAlignment="1">
      <alignment horizontal="center" vertical="center"/>
    </xf>
    <xf numFmtId="0" fontId="22" fillId="12" borderId="49" xfId="3" applyFont="1" applyFill="1" applyBorder="1" applyAlignment="1">
      <alignment horizontal="center" vertical="center"/>
    </xf>
    <xf numFmtId="0" fontId="8" fillId="12" borderId="19" xfId="3" applyFont="1" applyFill="1" applyBorder="1" applyAlignment="1" applyProtection="1">
      <alignment horizontal="center" vertical="center"/>
      <protection locked="0"/>
    </xf>
    <xf numFmtId="0" fontId="8" fillId="12" borderId="33" xfId="3" applyFont="1" applyFill="1" applyBorder="1" applyAlignment="1" applyProtection="1">
      <alignment horizontal="center" vertical="center"/>
      <protection locked="0"/>
    </xf>
    <xf numFmtId="0" fontId="8" fillId="12" borderId="77" xfId="3" applyFont="1" applyFill="1" applyBorder="1" applyAlignment="1" applyProtection="1">
      <alignment horizontal="center" vertical="center"/>
      <protection locked="0"/>
    </xf>
    <xf numFmtId="0" fontId="8" fillId="12" borderId="72" xfId="3" applyFont="1" applyFill="1" applyBorder="1" applyAlignment="1" applyProtection="1">
      <alignment horizontal="center" vertical="center"/>
      <protection locked="0"/>
    </xf>
    <xf numFmtId="0" fontId="8" fillId="12" borderId="27" xfId="3" applyFont="1" applyFill="1" applyBorder="1" applyAlignment="1" applyProtection="1">
      <alignment horizontal="center" vertical="center"/>
      <protection locked="0"/>
    </xf>
    <xf numFmtId="0" fontId="8" fillId="12" borderId="73" xfId="3" applyFont="1" applyFill="1" applyBorder="1" applyAlignment="1" applyProtection="1">
      <alignment horizontal="center" vertical="center"/>
      <protection locked="0"/>
    </xf>
    <xf numFmtId="0" fontId="8" fillId="12" borderId="74" xfId="3" applyFont="1" applyFill="1" applyBorder="1" applyAlignment="1" applyProtection="1">
      <alignment horizontal="center" vertical="center"/>
      <protection locked="0"/>
    </xf>
    <xf numFmtId="0" fontId="8" fillId="12" borderId="30" xfId="3" applyFont="1" applyFill="1" applyBorder="1" applyAlignment="1" applyProtection="1">
      <alignment horizontal="center" vertical="center"/>
      <protection locked="0"/>
    </xf>
    <xf numFmtId="0" fontId="8" fillId="12" borderId="75" xfId="3" applyFont="1" applyFill="1" applyBorder="1" applyAlignment="1" applyProtection="1">
      <alignment horizontal="center" vertical="center"/>
      <protection locked="0"/>
    </xf>
    <xf numFmtId="49" fontId="10" fillId="12" borderId="4" xfId="3" applyNumberFormat="1" applyFont="1" applyFill="1" applyBorder="1" applyAlignment="1" applyProtection="1">
      <alignment horizontal="center" vertical="center"/>
      <protection locked="0"/>
    </xf>
    <xf numFmtId="49" fontId="10" fillId="12" borderId="14" xfId="3" applyNumberFormat="1" applyFont="1" applyFill="1" applyBorder="1" applyAlignment="1" applyProtection="1">
      <alignment horizontal="center" vertical="center"/>
      <protection locked="0"/>
    </xf>
    <xf numFmtId="0" fontId="8" fillId="12" borderId="72" xfId="3" applyFont="1" applyFill="1" applyBorder="1" applyAlignment="1" applyProtection="1">
      <alignment horizontal="left" vertical="center"/>
      <protection locked="0"/>
    </xf>
    <xf numFmtId="0" fontId="8" fillId="12" borderId="27" xfId="3" applyFont="1" applyFill="1" applyBorder="1" applyAlignment="1" applyProtection="1">
      <alignment horizontal="left" vertical="center"/>
      <protection locked="0"/>
    </xf>
    <xf numFmtId="0" fontId="8" fillId="12" borderId="73" xfId="3" applyFont="1" applyFill="1" applyBorder="1" applyAlignment="1" applyProtection="1">
      <alignment horizontal="left" vertical="center"/>
      <protection locked="0"/>
    </xf>
    <xf numFmtId="49" fontId="13" fillId="12" borderId="13" xfId="3" applyNumberFormat="1" applyFont="1" applyFill="1" applyBorder="1" applyAlignment="1" applyProtection="1">
      <alignment horizontal="center" vertical="center"/>
      <protection locked="0"/>
    </xf>
    <xf numFmtId="49" fontId="13" fillId="12" borderId="4" xfId="3" applyNumberFormat="1" applyFont="1" applyFill="1" applyBorder="1" applyAlignment="1" applyProtection="1">
      <alignment horizontal="center" vertical="center"/>
      <protection locked="0"/>
    </xf>
    <xf numFmtId="49" fontId="13" fillId="12" borderId="14" xfId="3" applyNumberFormat="1" applyFont="1" applyFill="1" applyBorder="1" applyAlignment="1" applyProtection="1">
      <alignment horizontal="center" vertical="center"/>
      <protection locked="0"/>
    </xf>
    <xf numFmtId="0" fontId="8" fillId="12" borderId="29" xfId="3" applyFont="1" applyFill="1" applyBorder="1" applyAlignment="1" applyProtection="1">
      <alignment horizontal="center" vertical="center"/>
      <protection locked="0"/>
    </xf>
    <xf numFmtId="49" fontId="10" fillId="12" borderId="63" xfId="3" applyNumberFormat="1" applyFont="1" applyFill="1" applyBorder="1" applyAlignment="1" applyProtection="1">
      <alignment horizontal="center" vertical="center"/>
      <protection locked="0"/>
    </xf>
    <xf numFmtId="49" fontId="10" fillId="12" borderId="22" xfId="3" applyNumberFormat="1" applyFont="1" applyFill="1" applyBorder="1" applyAlignment="1" applyProtection="1">
      <alignment horizontal="center" vertical="center"/>
      <protection locked="0"/>
    </xf>
    <xf numFmtId="0" fontId="8" fillId="12" borderId="19" xfId="3" applyFont="1" applyFill="1" applyBorder="1" applyAlignment="1" applyProtection="1">
      <alignment horizontal="left" vertical="center"/>
      <protection locked="0"/>
    </xf>
    <xf numFmtId="0" fontId="8" fillId="12" borderId="33" xfId="3" applyFont="1" applyFill="1" applyBorder="1" applyAlignment="1" applyProtection="1">
      <alignment horizontal="left" vertical="center"/>
      <protection locked="0"/>
    </xf>
    <xf numFmtId="0" fontId="8" fillId="12" borderId="77" xfId="3" applyFont="1" applyFill="1" applyBorder="1" applyAlignment="1" applyProtection="1">
      <alignment horizontal="left" vertical="center"/>
      <protection locked="0"/>
    </xf>
    <xf numFmtId="49" fontId="13" fillId="12" borderId="124" xfId="3" applyNumberFormat="1" applyFont="1" applyFill="1" applyBorder="1" applyAlignment="1" applyProtection="1">
      <alignment horizontal="center" vertical="center"/>
      <protection locked="0"/>
    </xf>
    <xf numFmtId="49" fontId="13" fillId="12" borderId="63" xfId="3" applyNumberFormat="1" applyFont="1" applyFill="1" applyBorder="1" applyAlignment="1" applyProtection="1">
      <alignment horizontal="center" vertical="center"/>
      <protection locked="0"/>
    </xf>
    <xf numFmtId="49" fontId="13" fillId="12" borderId="22" xfId="3" applyNumberFormat="1" applyFont="1" applyFill="1" applyBorder="1" applyAlignment="1" applyProtection="1">
      <alignment horizontal="center" vertical="center"/>
      <protection locked="0"/>
    </xf>
    <xf numFmtId="49" fontId="10" fillId="12" borderId="17" xfId="3" applyNumberFormat="1" applyFont="1" applyFill="1" applyBorder="1" applyAlignment="1" applyProtection="1">
      <alignment horizontal="center" vertical="center"/>
      <protection locked="0"/>
    </xf>
    <xf numFmtId="49" fontId="10" fillId="12" borderId="18" xfId="3" applyNumberFormat="1" applyFont="1" applyFill="1" applyBorder="1" applyAlignment="1" applyProtection="1">
      <alignment horizontal="center" vertical="center"/>
      <protection locked="0"/>
    </xf>
    <xf numFmtId="0" fontId="8" fillId="12" borderId="74" xfId="3" applyFont="1" applyFill="1" applyBorder="1" applyAlignment="1" applyProtection="1">
      <alignment horizontal="left" vertical="center"/>
      <protection locked="0"/>
    </xf>
    <xf numFmtId="0" fontId="8" fillId="12" borderId="30" xfId="3" applyFont="1" applyFill="1" applyBorder="1" applyAlignment="1" applyProtection="1">
      <alignment horizontal="left" vertical="center"/>
      <protection locked="0"/>
    </xf>
    <xf numFmtId="0" fontId="8" fillId="12" borderId="75" xfId="3" applyFont="1" applyFill="1" applyBorder="1" applyAlignment="1" applyProtection="1">
      <alignment horizontal="left" vertical="center"/>
      <protection locked="0"/>
    </xf>
    <xf numFmtId="49" fontId="13" fillId="12" borderId="16" xfId="3" applyNumberFormat="1" applyFont="1" applyFill="1" applyBorder="1" applyAlignment="1" applyProtection="1">
      <alignment horizontal="center" vertical="center"/>
      <protection locked="0"/>
    </xf>
    <xf numFmtId="49" fontId="13" fillId="12" borderId="17" xfId="3" applyNumberFormat="1" applyFont="1" applyFill="1" applyBorder="1" applyAlignment="1" applyProtection="1">
      <alignment horizontal="center" vertical="center"/>
      <protection locked="0"/>
    </xf>
    <xf numFmtId="49" fontId="13" fillId="12" borderId="18" xfId="3" applyNumberFormat="1" applyFont="1" applyFill="1" applyBorder="1" applyAlignment="1" applyProtection="1">
      <alignment horizontal="center" vertical="center"/>
      <protection locked="0"/>
    </xf>
    <xf numFmtId="0" fontId="8" fillId="12" borderId="31" xfId="3" applyFont="1" applyFill="1" applyBorder="1" applyAlignment="1" applyProtection="1">
      <alignment horizontal="center" vertical="center"/>
      <protection locked="0"/>
    </xf>
    <xf numFmtId="0" fontId="22" fillId="12" borderId="68" xfId="3" applyFont="1" applyFill="1" applyBorder="1" applyAlignment="1">
      <alignment horizontal="center" vertical="center"/>
    </xf>
    <xf numFmtId="0" fontId="28" fillId="12" borderId="79" xfId="3" applyFont="1" applyFill="1" applyBorder="1" applyAlignment="1">
      <alignment horizontal="center" vertical="center"/>
    </xf>
    <xf numFmtId="0" fontId="28" fillId="12" borderId="48" xfId="3" applyFont="1" applyFill="1" applyBorder="1" applyAlignment="1">
      <alignment horizontal="center" vertical="center"/>
    </xf>
    <xf numFmtId="0" fontId="28" fillId="12" borderId="49" xfId="3" applyFont="1" applyFill="1" applyBorder="1" applyAlignment="1">
      <alignment horizontal="center" vertical="center"/>
    </xf>
    <xf numFmtId="0" fontId="22" fillId="12" borderId="19" xfId="3" applyFont="1" applyFill="1" applyBorder="1" applyAlignment="1">
      <alignment horizontal="center" vertical="center"/>
    </xf>
    <xf numFmtId="0" fontId="22" fillId="12" borderId="33" xfId="3" applyFont="1" applyFill="1" applyBorder="1" applyAlignment="1">
      <alignment horizontal="center" vertical="center"/>
    </xf>
    <xf numFmtId="0" fontId="22" fillId="12" borderId="77" xfId="3" applyFont="1" applyFill="1" applyBorder="1" applyAlignment="1">
      <alignment horizontal="center" vertical="center"/>
    </xf>
    <xf numFmtId="0" fontId="22" fillId="12" borderId="34" xfId="3" applyFont="1" applyFill="1" applyBorder="1" applyAlignment="1">
      <alignment horizontal="center" vertical="center"/>
    </xf>
    <xf numFmtId="0" fontId="8" fillId="12" borderId="32" xfId="3" applyFont="1" applyFill="1" applyBorder="1" applyAlignment="1" applyProtection="1">
      <alignment horizontal="center" vertical="center"/>
      <protection locked="0"/>
    </xf>
    <xf numFmtId="0" fontId="8" fillId="12" borderId="16" xfId="3" applyFont="1" applyFill="1" applyBorder="1" applyAlignment="1" applyProtection="1">
      <alignment horizontal="center" vertical="center"/>
      <protection locked="0"/>
    </xf>
    <xf numFmtId="0" fontId="8" fillId="12" borderId="17" xfId="3" applyFont="1" applyFill="1" applyBorder="1" applyAlignment="1" applyProtection="1">
      <alignment horizontal="center" vertical="center"/>
      <protection locked="0"/>
    </xf>
    <xf numFmtId="0" fontId="8" fillId="12" borderId="18" xfId="3" applyFont="1" applyFill="1" applyBorder="1" applyAlignment="1" applyProtection="1">
      <alignment horizontal="center" vertical="center"/>
      <protection locked="0"/>
    </xf>
    <xf numFmtId="0" fontId="10" fillId="12" borderId="16" xfId="3" applyFont="1" applyFill="1" applyBorder="1" applyAlignment="1" applyProtection="1">
      <alignment horizontal="left" vertical="center"/>
      <protection locked="0"/>
    </xf>
    <xf numFmtId="0" fontId="10" fillId="12" borderId="17" xfId="3" applyFont="1" applyFill="1" applyBorder="1" applyAlignment="1" applyProtection="1">
      <alignment horizontal="left" vertical="center"/>
      <protection locked="0"/>
    </xf>
    <xf numFmtId="0" fontId="10" fillId="12" borderId="18" xfId="3" applyFont="1" applyFill="1" applyBorder="1" applyAlignment="1" applyProtection="1">
      <alignment horizontal="left" vertical="center"/>
      <protection locked="0"/>
    </xf>
    <xf numFmtId="0" fontId="8" fillId="12" borderId="11" xfId="3" applyFont="1" applyFill="1" applyBorder="1" applyAlignment="1" applyProtection="1">
      <alignment horizontal="center" vertical="center"/>
      <protection locked="0"/>
    </xf>
    <xf numFmtId="0" fontId="8" fillId="12" borderId="13" xfId="3" applyFont="1" applyFill="1" applyBorder="1" applyAlignment="1" applyProtection="1">
      <alignment horizontal="center" vertical="center"/>
      <protection locked="0"/>
    </xf>
    <xf numFmtId="0" fontId="8" fillId="12" borderId="4" xfId="3" applyFont="1" applyFill="1" applyBorder="1" applyAlignment="1" applyProtection="1">
      <alignment horizontal="center" vertical="center"/>
      <protection locked="0"/>
    </xf>
    <xf numFmtId="0" fontId="8" fillId="12" borderId="14" xfId="3" applyFont="1" applyFill="1" applyBorder="1" applyAlignment="1" applyProtection="1">
      <alignment horizontal="center" vertical="center"/>
      <protection locked="0"/>
    </xf>
    <xf numFmtId="0" fontId="10" fillId="12" borderId="13" xfId="3" applyFont="1" applyFill="1" applyBorder="1" applyAlignment="1" applyProtection="1">
      <alignment horizontal="left" vertical="center"/>
      <protection locked="0"/>
    </xf>
    <xf numFmtId="0" fontId="10" fillId="12" borderId="4" xfId="3" applyFont="1" applyFill="1" applyBorder="1" applyAlignment="1" applyProtection="1">
      <alignment horizontal="left" vertical="center"/>
      <protection locked="0"/>
    </xf>
    <xf numFmtId="0" fontId="10" fillId="12" borderId="14" xfId="3" applyFont="1" applyFill="1" applyBorder="1" applyAlignment="1" applyProtection="1">
      <alignment horizontal="left" vertical="center"/>
      <protection locked="0"/>
    </xf>
    <xf numFmtId="0" fontId="8" fillId="12" borderId="57" xfId="3" applyFont="1" applyFill="1" applyBorder="1" applyAlignment="1" applyProtection="1">
      <alignment horizontal="center" vertical="center"/>
      <protection locked="0"/>
    </xf>
    <xf numFmtId="0" fontId="8" fillId="12" borderId="28" xfId="3" applyFont="1" applyFill="1" applyBorder="1" applyAlignment="1" applyProtection="1">
      <alignment horizontal="center" vertical="center"/>
      <protection locked="0"/>
    </xf>
    <xf numFmtId="0" fontId="8" fillId="12" borderId="41" xfId="3" applyFont="1" applyFill="1" applyBorder="1" applyAlignment="1" applyProtection="1">
      <alignment horizontal="center" vertical="center"/>
      <protection locked="0"/>
    </xf>
    <xf numFmtId="0" fontId="8" fillId="12" borderId="84" xfId="3" applyFont="1" applyFill="1" applyBorder="1" applyAlignment="1" applyProtection="1">
      <alignment horizontal="center" vertical="center"/>
      <protection locked="0"/>
    </xf>
    <xf numFmtId="0" fontId="8" fillId="12" borderId="124" xfId="3" applyFont="1" applyFill="1" applyBorder="1" applyAlignment="1" applyProtection="1">
      <alignment horizontal="center" vertical="center"/>
      <protection locked="0"/>
    </xf>
    <xf numFmtId="0" fontId="8" fillId="12" borderId="63" xfId="3" applyFont="1" applyFill="1" applyBorder="1" applyAlignment="1" applyProtection="1">
      <alignment horizontal="center" vertical="center"/>
      <protection locked="0"/>
    </xf>
    <xf numFmtId="0" fontId="8" fillId="12" borderId="22" xfId="3" applyFont="1" applyFill="1" applyBorder="1" applyAlignment="1" applyProtection="1">
      <alignment horizontal="center" vertical="center"/>
      <protection locked="0"/>
    </xf>
    <xf numFmtId="0" fontId="10" fillId="12" borderId="124" xfId="3" applyFont="1" applyFill="1" applyBorder="1" applyAlignment="1" applyProtection="1">
      <alignment horizontal="left" vertical="center"/>
      <protection locked="0"/>
    </xf>
    <xf numFmtId="0" fontId="10" fillId="12" borderId="63" xfId="3" applyFont="1" applyFill="1" applyBorder="1" applyAlignment="1" applyProtection="1">
      <alignment horizontal="left" vertical="center"/>
      <protection locked="0"/>
    </xf>
    <xf numFmtId="0" fontId="10" fillId="12" borderId="22" xfId="3" applyFont="1" applyFill="1" applyBorder="1" applyAlignment="1" applyProtection="1">
      <alignment horizontal="left" vertical="center"/>
      <protection locked="0"/>
    </xf>
    <xf numFmtId="0" fontId="22" fillId="12" borderId="24" xfId="3" applyFont="1" applyFill="1" applyBorder="1" applyAlignment="1">
      <alignment horizontal="center" vertical="center"/>
    </xf>
    <xf numFmtId="0" fontId="22" fillId="12" borderId="121" xfId="3" applyFont="1" applyFill="1" applyBorder="1" applyAlignment="1">
      <alignment horizontal="center" vertical="center"/>
    </xf>
    <xf numFmtId="0" fontId="22" fillId="12" borderId="23" xfId="3" applyFont="1" applyFill="1" applyBorder="1" applyAlignment="1">
      <alignment horizontal="center" vertical="center"/>
    </xf>
    <xf numFmtId="0" fontId="8" fillId="12" borderId="16" xfId="3" applyFont="1" applyFill="1" applyBorder="1" applyAlignment="1">
      <alignment horizontal="center" vertical="center"/>
    </xf>
    <xf numFmtId="0" fontId="8" fillId="12" borderId="17" xfId="3" applyFont="1" applyFill="1" applyBorder="1" applyAlignment="1">
      <alignment horizontal="center" vertical="center"/>
    </xf>
    <xf numFmtId="49" fontId="8" fillId="12" borderId="17" xfId="3" applyNumberFormat="1" applyFont="1" applyFill="1" applyBorder="1" applyAlignment="1" applyProtection="1">
      <alignment horizontal="center" vertical="center"/>
      <protection locked="0"/>
    </xf>
    <xf numFmtId="49" fontId="8" fillId="12" borderId="18" xfId="3" applyNumberFormat="1" applyFont="1" applyFill="1" applyBorder="1" applyAlignment="1" applyProtection="1">
      <alignment horizontal="center" vertical="center"/>
      <protection locked="0"/>
    </xf>
    <xf numFmtId="49" fontId="8" fillId="12" borderId="4" xfId="3" applyNumberFormat="1" applyFont="1" applyFill="1" applyBorder="1" applyAlignment="1" applyProtection="1">
      <alignment horizontal="center" vertical="center"/>
      <protection locked="0"/>
    </xf>
    <xf numFmtId="49" fontId="8" fillId="12" borderId="14" xfId="3" applyNumberFormat="1" applyFont="1" applyFill="1" applyBorder="1" applyAlignment="1" applyProtection="1">
      <alignment horizontal="center" vertical="center"/>
      <protection locked="0"/>
    </xf>
    <xf numFmtId="0" fontId="8" fillId="12" borderId="13" xfId="3" applyFont="1" applyFill="1" applyBorder="1" applyAlignment="1">
      <alignment horizontal="center" vertical="center"/>
    </xf>
    <xf numFmtId="0" fontId="8" fillId="12" borderId="4" xfId="3" applyFont="1" applyFill="1" applyBorder="1" applyAlignment="1">
      <alignment horizontal="center" vertical="center"/>
    </xf>
    <xf numFmtId="0" fontId="8" fillId="13" borderId="63" xfId="3" applyFont="1" applyFill="1" applyBorder="1" applyAlignment="1" applyProtection="1">
      <alignment horizontal="center" vertical="center"/>
    </xf>
    <xf numFmtId="0" fontId="8" fillId="13" borderId="22" xfId="3" applyFont="1" applyFill="1" applyBorder="1" applyAlignment="1" applyProtection="1">
      <alignment horizontal="center" vertical="center"/>
    </xf>
    <xf numFmtId="0" fontId="8" fillId="12" borderId="124" xfId="3" applyFont="1" applyFill="1" applyBorder="1" applyAlignment="1">
      <alignment horizontal="center" vertical="center"/>
    </xf>
    <xf numFmtId="0" fontId="8" fillId="12" borderId="63" xfId="3" applyFont="1" applyFill="1" applyBorder="1" applyAlignment="1">
      <alignment horizontal="center" vertical="center"/>
    </xf>
    <xf numFmtId="49" fontId="8" fillId="12" borderId="63" xfId="3" applyNumberFormat="1" applyFont="1" applyFill="1" applyBorder="1" applyAlignment="1" applyProtection="1">
      <alignment horizontal="center" vertical="center"/>
      <protection locked="0"/>
    </xf>
    <xf numFmtId="49" fontId="8" fillId="12" borderId="22" xfId="3" applyNumberFormat="1" applyFont="1" applyFill="1" applyBorder="1" applyAlignment="1" applyProtection="1">
      <alignment horizontal="center" vertical="center"/>
      <protection locked="0"/>
    </xf>
    <xf numFmtId="0" fontId="8" fillId="13" borderId="124" xfId="3" applyFont="1" applyFill="1" applyBorder="1" applyAlignment="1" applyProtection="1">
      <alignment horizontal="center" vertical="center"/>
    </xf>
    <xf numFmtId="0" fontId="22" fillId="12" borderId="159" xfId="3" applyFont="1" applyFill="1" applyBorder="1" applyAlignment="1">
      <alignment horizontal="center" vertical="center"/>
    </xf>
    <xf numFmtId="0" fontId="22" fillId="12" borderId="160" xfId="3" applyFont="1" applyFill="1" applyBorder="1" applyAlignment="1">
      <alignment horizontal="center" vertical="center"/>
    </xf>
    <xf numFmtId="0" fontId="22" fillId="12" borderId="161" xfId="3" applyFont="1" applyFill="1" applyBorder="1" applyAlignment="1">
      <alignment horizontal="center" vertical="center"/>
    </xf>
    <xf numFmtId="0" fontId="22" fillId="12" borderId="144" xfId="3" applyFont="1" applyFill="1" applyBorder="1" applyAlignment="1">
      <alignment horizontal="center" vertical="center"/>
    </xf>
    <xf numFmtId="0" fontId="14" fillId="12" borderId="144" xfId="3" applyFont="1" applyFill="1" applyBorder="1" applyAlignment="1" applyProtection="1">
      <alignment horizontal="center" vertical="center"/>
      <protection locked="0"/>
    </xf>
    <xf numFmtId="0" fontId="22" fillId="12" borderId="76" xfId="3" applyFont="1" applyFill="1" applyBorder="1" applyAlignment="1">
      <alignment horizontal="center" vertical="center"/>
    </xf>
    <xf numFmtId="0" fontId="22" fillId="12" borderId="21" xfId="3" applyFont="1" applyFill="1" applyBorder="1" applyAlignment="1">
      <alignment horizontal="center" vertical="center"/>
    </xf>
    <xf numFmtId="0" fontId="22" fillId="12" borderId="17" xfId="3" applyFont="1" applyFill="1" applyBorder="1" applyAlignment="1">
      <alignment horizontal="center" vertical="center"/>
    </xf>
    <xf numFmtId="0" fontId="22" fillId="12" borderId="18" xfId="3" applyFont="1" applyFill="1" applyBorder="1" applyAlignment="1">
      <alignment horizontal="center" vertical="center"/>
    </xf>
    <xf numFmtId="0" fontId="22" fillId="12" borderId="83" xfId="3" applyFont="1" applyFill="1" applyBorder="1" applyAlignment="1">
      <alignment horizontal="center" vertical="center"/>
    </xf>
    <xf numFmtId="0" fontId="13" fillId="12" borderId="16" xfId="3" applyFont="1" applyFill="1" applyBorder="1" applyAlignment="1">
      <alignment horizontal="center" vertical="center"/>
    </xf>
    <xf numFmtId="0" fontId="13" fillId="12" borderId="17" xfId="3" applyFont="1" applyFill="1" applyBorder="1" applyAlignment="1">
      <alignment horizontal="center" vertical="center"/>
    </xf>
    <xf numFmtId="0" fontId="19" fillId="12" borderId="17" xfId="3" applyFont="1" applyFill="1" applyBorder="1" applyAlignment="1">
      <alignment horizontal="center" vertical="center"/>
    </xf>
    <xf numFmtId="0" fontId="19" fillId="12" borderId="18" xfId="3" applyFont="1" applyFill="1" applyBorder="1" applyAlignment="1">
      <alignment horizontal="center" vertical="center"/>
    </xf>
    <xf numFmtId="0" fontId="48" fillId="10" borderId="53" xfId="3" applyFont="1" applyFill="1" applyBorder="1" applyAlignment="1">
      <alignment horizontal="left" vertical="center"/>
    </xf>
    <xf numFmtId="0" fontId="48" fillId="10" borderId="0" xfId="3" applyFont="1" applyFill="1" applyBorder="1" applyAlignment="1">
      <alignment horizontal="left" vertical="center"/>
    </xf>
    <xf numFmtId="0" fontId="18" fillId="12" borderId="24" xfId="3" applyFont="1" applyFill="1" applyBorder="1" applyAlignment="1" applyProtection="1">
      <alignment horizontal="left" vertical="center"/>
      <protection locked="0"/>
    </xf>
    <xf numFmtId="0" fontId="18" fillId="12" borderId="148" xfId="3" applyFont="1" applyFill="1" applyBorder="1" applyAlignment="1" applyProtection="1">
      <alignment horizontal="left" vertical="center"/>
      <protection locked="0"/>
    </xf>
    <xf numFmtId="0" fontId="14" fillId="12" borderId="162" xfId="3" applyFont="1" applyFill="1" applyBorder="1" applyAlignment="1" applyProtection="1">
      <alignment horizontal="center" vertical="center"/>
      <protection locked="0"/>
    </xf>
    <xf numFmtId="0" fontId="37" fillId="12" borderId="53" xfId="3" applyFont="1" applyFill="1" applyBorder="1" applyAlignment="1">
      <alignment horizontal="center" vertical="center"/>
    </xf>
    <xf numFmtId="0" fontId="37" fillId="12" borderId="0" xfId="3" applyFont="1" applyFill="1" applyBorder="1" applyAlignment="1">
      <alignment horizontal="center" vertical="center"/>
    </xf>
    <xf numFmtId="0" fontId="18" fillId="12" borderId="31" xfId="3" applyFont="1" applyFill="1" applyBorder="1" applyAlignment="1" applyProtection="1">
      <alignment horizontal="left" vertical="center"/>
      <protection locked="0"/>
    </xf>
    <xf numFmtId="0" fontId="18" fillId="12" borderId="17" xfId="3" applyFont="1" applyFill="1" applyBorder="1" applyAlignment="1" applyProtection="1">
      <alignment horizontal="left" vertical="center"/>
      <protection locked="0"/>
    </xf>
    <xf numFmtId="0" fontId="18" fillId="12" borderId="146" xfId="3" applyFont="1" applyFill="1" applyBorder="1" applyAlignment="1" applyProtection="1">
      <alignment horizontal="left" vertical="center"/>
      <protection locked="0"/>
    </xf>
    <xf numFmtId="0" fontId="22" fillId="12" borderId="157" xfId="3" applyFont="1" applyFill="1" applyBorder="1" applyAlignment="1">
      <alignment horizontal="center" vertical="center"/>
    </xf>
    <xf numFmtId="0" fontId="22" fillId="12" borderId="42" xfId="3" applyFont="1" applyFill="1" applyBorder="1" applyAlignment="1">
      <alignment horizontal="center" vertical="center"/>
    </xf>
    <xf numFmtId="0" fontId="22" fillId="12" borderId="50" xfId="3" applyFont="1" applyFill="1" applyBorder="1" applyAlignment="1">
      <alignment horizontal="center" vertical="center"/>
    </xf>
    <xf numFmtId="0" fontId="8" fillId="12" borderId="42" xfId="1" applyFont="1" applyFill="1" applyBorder="1" applyAlignment="1" applyProtection="1">
      <alignment vertical="center"/>
      <protection locked="0"/>
    </xf>
    <xf numFmtId="0" fontId="12" fillId="12" borderId="42" xfId="3" applyFont="1" applyFill="1" applyBorder="1" applyAlignment="1" applyProtection="1">
      <alignment vertical="center"/>
      <protection locked="0"/>
    </xf>
    <xf numFmtId="0" fontId="12" fillId="12" borderId="147" xfId="3" applyFont="1" applyFill="1" applyBorder="1" applyAlignment="1" applyProtection="1">
      <alignment vertical="center"/>
      <protection locked="0"/>
    </xf>
    <xf numFmtId="0" fontId="22" fillId="12" borderId="158" xfId="3" applyFont="1" applyFill="1" applyBorder="1" applyAlignment="1">
      <alignment horizontal="center" vertical="center"/>
    </xf>
    <xf numFmtId="0" fontId="18" fillId="12" borderId="122" xfId="3" applyFont="1" applyFill="1" applyBorder="1" applyAlignment="1" applyProtection="1">
      <alignment horizontal="left" vertical="center"/>
      <protection locked="0"/>
    </xf>
    <xf numFmtId="0" fontId="18" fillId="12" borderId="68" xfId="3" applyFont="1" applyFill="1" applyBorder="1" applyAlignment="1" applyProtection="1">
      <alignment horizontal="left" vertical="center"/>
      <protection locked="0"/>
    </xf>
    <xf numFmtId="0" fontId="18" fillId="12" borderId="121" xfId="3" applyFont="1" applyFill="1" applyBorder="1" applyAlignment="1" applyProtection="1">
      <alignment horizontal="left" vertical="center"/>
      <protection locked="0"/>
    </xf>
    <xf numFmtId="0" fontId="22" fillId="12" borderId="122" xfId="3" applyFont="1" applyFill="1" applyBorder="1" applyAlignment="1">
      <alignment horizontal="center" vertical="center"/>
    </xf>
    <xf numFmtId="0" fontId="28" fillId="12" borderId="162" xfId="3" applyFont="1" applyFill="1" applyBorder="1" applyAlignment="1" applyProtection="1">
      <alignment horizontal="center" vertical="center"/>
      <protection locked="0"/>
    </xf>
    <xf numFmtId="0" fontId="22" fillId="12" borderId="162" xfId="3" applyFont="1" applyFill="1" applyBorder="1" applyAlignment="1" applyProtection="1">
      <alignment horizontal="center" vertical="center"/>
      <protection locked="0"/>
    </xf>
    <xf numFmtId="0" fontId="22" fillId="12" borderId="163" xfId="3" applyFont="1" applyFill="1" applyBorder="1" applyAlignment="1" applyProtection="1">
      <alignment horizontal="center" vertical="center"/>
      <protection locked="0"/>
    </xf>
    <xf numFmtId="0" fontId="22" fillId="12" borderId="143" xfId="3" applyFont="1" applyFill="1" applyBorder="1" applyAlignment="1">
      <alignment horizontal="center" vertical="center"/>
    </xf>
    <xf numFmtId="0" fontId="22" fillId="12" borderId="143" xfId="3" applyFont="1" applyFill="1" applyBorder="1" applyAlignment="1" applyProtection="1">
      <alignment horizontal="center" vertical="center"/>
      <protection locked="0"/>
    </xf>
    <xf numFmtId="0" fontId="22" fillId="12" borderId="149" xfId="3" applyFont="1" applyFill="1" applyBorder="1" applyAlignment="1">
      <alignment horizontal="center" vertical="center"/>
    </xf>
    <xf numFmtId="0" fontId="22" fillId="12" borderId="150" xfId="3" applyFont="1" applyFill="1" applyBorder="1" applyAlignment="1">
      <alignment horizontal="center" vertical="center"/>
    </xf>
    <xf numFmtId="0" fontId="22" fillId="12" borderId="151" xfId="3" applyFont="1" applyFill="1" applyBorder="1" applyAlignment="1">
      <alignment horizontal="center" vertical="center"/>
    </xf>
    <xf numFmtId="0" fontId="22" fillId="12" borderId="156" xfId="3" applyFont="1" applyFill="1" applyBorder="1" applyAlignment="1">
      <alignment horizontal="center" vertical="center"/>
    </xf>
    <xf numFmtId="0" fontId="27" fillId="12" borderId="152" xfId="3" applyFont="1" applyFill="1" applyBorder="1" applyAlignment="1" applyProtection="1">
      <alignment horizontal="left" vertical="center"/>
      <protection locked="0"/>
    </xf>
    <xf numFmtId="0" fontId="27" fillId="12" borderId="150" xfId="3" applyFont="1" applyFill="1" applyBorder="1" applyAlignment="1" applyProtection="1">
      <alignment horizontal="left" vertical="center"/>
      <protection locked="0"/>
    </xf>
    <xf numFmtId="0" fontId="27" fillId="12" borderId="153" xfId="3" applyFont="1" applyFill="1" applyBorder="1" applyAlignment="1" applyProtection="1">
      <alignment horizontal="left" vertical="center"/>
      <protection locked="0"/>
    </xf>
    <xf numFmtId="0" fontId="27" fillId="12" borderId="31" xfId="3" applyFont="1" applyFill="1" applyBorder="1" applyAlignment="1" applyProtection="1">
      <alignment horizontal="left" vertical="center"/>
      <protection locked="0"/>
    </xf>
    <xf numFmtId="0" fontId="27" fillId="12" borderId="17" xfId="3" applyFont="1" applyFill="1" applyBorder="1" applyAlignment="1" applyProtection="1">
      <alignment horizontal="left" vertical="center"/>
      <protection locked="0"/>
    </xf>
    <xf numFmtId="0" fontId="27" fillId="12" borderId="32" xfId="3" applyFont="1" applyFill="1" applyBorder="1" applyAlignment="1" applyProtection="1">
      <alignment horizontal="left" vertical="center"/>
      <protection locked="0"/>
    </xf>
    <xf numFmtId="0" fontId="22" fillId="12" borderId="154" xfId="3" applyFont="1" applyFill="1" applyBorder="1" applyAlignment="1">
      <alignment horizontal="center" vertical="center"/>
    </xf>
    <xf numFmtId="0" fontId="18" fillId="12" borderId="152" xfId="3" applyFont="1" applyFill="1" applyBorder="1" applyAlignment="1" applyProtection="1">
      <alignment horizontal="left" vertical="center"/>
      <protection locked="0"/>
    </xf>
    <xf numFmtId="0" fontId="18" fillId="12" borderId="150" xfId="3" applyFont="1" applyFill="1" applyBorder="1" applyAlignment="1" applyProtection="1">
      <alignment horizontal="left" vertical="center"/>
      <protection locked="0"/>
    </xf>
    <xf numFmtId="0" fontId="18" fillId="12" borderId="155" xfId="3" applyFont="1" applyFill="1" applyBorder="1" applyAlignment="1" applyProtection="1">
      <alignment horizontal="left" vertical="center"/>
      <protection locked="0"/>
    </xf>
    <xf numFmtId="0" fontId="22" fillId="12" borderId="16" xfId="3" applyFont="1" applyFill="1" applyBorder="1" applyAlignment="1">
      <alignment horizontal="center" vertical="center"/>
    </xf>
    <xf numFmtId="0" fontId="32" fillId="12" borderId="80" xfId="3" applyFont="1" applyFill="1" applyBorder="1" applyAlignment="1">
      <alignment horizontal="center" vertical="center"/>
    </xf>
    <xf numFmtId="0" fontId="32" fillId="12" borderId="45" xfId="3" applyFont="1" applyFill="1" applyBorder="1" applyAlignment="1">
      <alignment horizontal="center" vertical="center"/>
    </xf>
    <xf numFmtId="0" fontId="32" fillId="12" borderId="53" xfId="3" applyFont="1" applyFill="1" applyBorder="1" applyAlignment="1">
      <alignment horizontal="center" vertical="center"/>
    </xf>
    <xf numFmtId="0" fontId="32" fillId="12" borderId="0" xfId="3" applyFont="1" applyFill="1" applyBorder="1" applyAlignment="1">
      <alignment horizontal="center" vertical="center"/>
    </xf>
    <xf numFmtId="0" fontId="27" fillId="12" borderId="53" xfId="3" applyFont="1" applyFill="1" applyBorder="1" applyAlignment="1">
      <alignment horizontal="left" vertical="center"/>
    </xf>
    <xf numFmtId="0" fontId="27" fillId="12" borderId="0" xfId="3" applyFont="1" applyFill="1" applyBorder="1" applyAlignment="1">
      <alignment horizontal="left" vertical="center"/>
    </xf>
    <xf numFmtId="0" fontId="27" fillId="12" borderId="145" xfId="3" applyFont="1" applyFill="1" applyBorder="1" applyAlignment="1">
      <alignment horizontal="left" vertical="center"/>
    </xf>
    <xf numFmtId="0" fontId="27" fillId="12" borderId="144" xfId="3" applyFont="1" applyFill="1" applyBorder="1" applyAlignment="1">
      <alignment horizontal="left" vertical="center"/>
    </xf>
    <xf numFmtId="0" fontId="22" fillId="12" borderId="87" xfId="3" applyFont="1" applyFill="1" applyBorder="1" applyAlignment="1">
      <alignment horizontal="center" vertical="center"/>
    </xf>
    <xf numFmtId="0" fontId="37" fillId="0" borderId="42" xfId="1" applyFont="1" applyBorder="1" applyAlignment="1" applyProtection="1">
      <alignment vertical="center"/>
    </xf>
    <xf numFmtId="0" fontId="70" fillId="0" borderId="42" xfId="3" applyFont="1" applyBorder="1" applyAlignment="1">
      <alignment vertical="center"/>
    </xf>
    <xf numFmtId="0" fontId="70" fillId="0" borderId="50" xfId="3" applyFont="1" applyBorder="1" applyAlignment="1">
      <alignment vertical="center"/>
    </xf>
    <xf numFmtId="0" fontId="41" fillId="0" borderId="122" xfId="3" applyFont="1" applyBorder="1" applyAlignment="1">
      <alignment horizontal="left" vertical="center"/>
    </xf>
    <xf numFmtId="0" fontId="41" fillId="0" borderId="24" xfId="3" applyFont="1" applyBorder="1" applyAlignment="1">
      <alignment horizontal="left" vertical="center"/>
    </xf>
    <xf numFmtId="0" fontId="41" fillId="0" borderId="68" xfId="3" applyFont="1" applyBorder="1" applyAlignment="1">
      <alignment horizontal="left" vertical="center"/>
    </xf>
    <xf numFmtId="0" fontId="22" fillId="0" borderId="23" xfId="3" applyFont="1" applyBorder="1" applyAlignment="1">
      <alignment horizontal="center" vertical="center"/>
    </xf>
    <xf numFmtId="0" fontId="41" fillId="0" borderId="121" xfId="3" applyFont="1" applyBorder="1" applyAlignment="1">
      <alignment horizontal="left" vertical="center"/>
    </xf>
    <xf numFmtId="0" fontId="22" fillId="0" borderId="122" xfId="3" applyFont="1" applyBorder="1" applyAlignment="1">
      <alignment horizontal="center" vertical="center"/>
    </xf>
    <xf numFmtId="0" fontId="37" fillId="12" borderId="143" xfId="3" applyFont="1" applyFill="1" applyBorder="1" applyAlignment="1">
      <alignment horizontal="center" vertical="center"/>
    </xf>
    <xf numFmtId="0" fontId="69" fillId="0" borderId="34" xfId="3" applyFont="1" applyBorder="1" applyAlignment="1">
      <alignment horizontal="left" vertical="center"/>
    </xf>
    <xf numFmtId="0" fontId="69" fillId="0" borderId="76" xfId="3" applyFont="1" applyBorder="1" applyAlignment="1">
      <alignment horizontal="left" vertical="center"/>
    </xf>
    <xf numFmtId="0" fontId="69" fillId="0" borderId="20" xfId="3" applyFont="1" applyBorder="1" applyAlignment="1">
      <alignment horizontal="left" vertical="center"/>
    </xf>
    <xf numFmtId="0" fontId="69" fillId="0" borderId="31" xfId="3" applyFont="1" applyBorder="1" applyAlignment="1">
      <alignment horizontal="left" vertical="center"/>
    </xf>
    <xf numFmtId="0" fontId="69" fillId="0" borderId="17" xfId="3" applyFont="1" applyBorder="1" applyAlignment="1">
      <alignment horizontal="left" vertical="center"/>
    </xf>
    <xf numFmtId="0" fontId="69" fillId="0" borderId="32" xfId="3" applyFont="1" applyBorder="1" applyAlignment="1">
      <alignment horizontal="left" vertical="center"/>
    </xf>
    <xf numFmtId="0" fontId="22" fillId="0" borderId="83" xfId="3" applyFont="1" applyBorder="1" applyAlignment="1">
      <alignment horizontal="center" vertical="center"/>
    </xf>
    <xf numFmtId="0" fontId="22" fillId="0" borderId="76" xfId="3" applyFont="1" applyBorder="1" applyAlignment="1">
      <alignment horizontal="center" vertical="center"/>
    </xf>
    <xf numFmtId="0" fontId="22" fillId="0" borderId="21" xfId="3" applyFont="1" applyBorder="1" applyAlignment="1">
      <alignment horizontal="center" vertical="center"/>
    </xf>
    <xf numFmtId="0" fontId="41" fillId="0" borderId="34" xfId="3" applyFont="1" applyBorder="1" applyAlignment="1">
      <alignment horizontal="left" vertical="center"/>
    </xf>
    <xf numFmtId="0" fontId="41" fillId="0" borderId="76" xfId="3" applyFont="1" applyBorder="1" applyAlignment="1">
      <alignment horizontal="left" vertical="center"/>
    </xf>
    <xf numFmtId="0" fontId="41" fillId="0" borderId="21" xfId="3" applyFont="1" applyBorder="1" applyAlignment="1">
      <alignment horizontal="left" vertical="center"/>
    </xf>
    <xf numFmtId="0" fontId="22" fillId="0" borderId="16" xfId="3" applyFont="1" applyBorder="1" applyAlignment="1">
      <alignment horizontal="center" vertical="center"/>
    </xf>
    <xf numFmtId="0" fontId="22" fillId="0" borderId="17" xfId="3" applyFont="1" applyBorder="1" applyAlignment="1">
      <alignment horizontal="center" vertical="center"/>
    </xf>
    <xf numFmtId="0" fontId="22" fillId="0" borderId="18" xfId="3" applyFont="1" applyBorder="1" applyAlignment="1">
      <alignment horizontal="center" vertical="center"/>
    </xf>
    <xf numFmtId="0" fontId="41" fillId="0" borderId="31" xfId="3" applyFont="1" applyBorder="1" applyAlignment="1">
      <alignment horizontal="left" vertical="center"/>
    </xf>
    <xf numFmtId="0" fontId="41" fillId="0" borderId="17" xfId="3" applyFont="1" applyBorder="1" applyAlignment="1">
      <alignment horizontal="left" vertical="center"/>
    </xf>
    <xf numFmtId="0" fontId="41" fillId="0" borderId="18" xfId="3" applyFont="1" applyBorder="1" applyAlignment="1">
      <alignment horizontal="left" vertical="center"/>
    </xf>
    <xf numFmtId="0" fontId="46" fillId="0" borderId="2" xfId="3" applyFont="1" applyBorder="1" applyAlignment="1">
      <alignment horizontal="center" vertical="center"/>
    </xf>
    <xf numFmtId="0" fontId="46" fillId="0" borderId="48" xfId="3" applyFont="1" applyBorder="1" applyAlignment="1">
      <alignment horizontal="center" vertical="center"/>
    </xf>
    <xf numFmtId="0" fontId="22" fillId="12" borderId="66" xfId="3" applyFont="1" applyFill="1" applyBorder="1" applyAlignment="1">
      <alignment horizontal="center" vertical="center"/>
    </xf>
    <xf numFmtId="0" fontId="22" fillId="12" borderId="123" xfId="3" applyFont="1" applyFill="1" applyBorder="1" applyAlignment="1">
      <alignment horizontal="center" vertical="center"/>
    </xf>
    <xf numFmtId="0" fontId="22" fillId="0" borderId="2" xfId="3" applyFont="1" applyBorder="1" applyAlignment="1">
      <alignment horizontal="center" vertical="center"/>
    </xf>
    <xf numFmtId="0" fontId="8" fillId="6" borderId="124" xfId="3" applyFont="1" applyFill="1" applyBorder="1" applyAlignment="1">
      <alignment horizontal="center" vertical="center"/>
    </xf>
    <xf numFmtId="0" fontId="8" fillId="6" borderId="63" xfId="3" applyFont="1" applyFill="1" applyBorder="1" applyAlignment="1">
      <alignment horizontal="center" vertical="center"/>
    </xf>
    <xf numFmtId="0" fontId="8" fillId="6" borderId="22" xfId="3" applyFont="1" applyFill="1" applyBorder="1" applyAlignment="1">
      <alignment horizontal="center" vertical="center"/>
    </xf>
    <xf numFmtId="0" fontId="49" fillId="0" borderId="4" xfId="3" applyFont="1" applyBorder="1" applyAlignment="1">
      <alignment horizontal="center" vertical="center"/>
    </xf>
    <xf numFmtId="0" fontId="49" fillId="0" borderId="14" xfId="3" applyFont="1" applyBorder="1" applyAlignment="1">
      <alignment horizontal="center" vertical="center"/>
    </xf>
    <xf numFmtId="0" fontId="37" fillId="0" borderId="124" xfId="3" applyFont="1" applyBorder="1" applyAlignment="1">
      <alignment horizontal="center" vertical="center"/>
    </xf>
    <xf numFmtId="0" fontId="37" fillId="0" borderId="63" xfId="3" applyFont="1" applyBorder="1" applyAlignment="1">
      <alignment horizontal="center" vertical="center"/>
    </xf>
    <xf numFmtId="0" fontId="37" fillId="0" borderId="22" xfId="3" applyFont="1" applyBorder="1" applyAlignment="1">
      <alignment horizontal="center" vertical="center"/>
    </xf>
    <xf numFmtId="49" fontId="37" fillId="0" borderId="4" xfId="3" applyNumberFormat="1" applyFont="1" applyBorder="1" applyAlignment="1">
      <alignment horizontal="center" vertical="center"/>
    </xf>
    <xf numFmtId="49" fontId="37" fillId="0" borderId="14"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4" xfId="3" applyFont="1" applyBorder="1" applyAlignment="1">
      <alignment horizontal="center" vertical="center"/>
    </xf>
    <xf numFmtId="0" fontId="37" fillId="0" borderId="14" xfId="3" applyFont="1" applyBorder="1" applyAlignment="1">
      <alignment horizontal="center" vertical="center"/>
    </xf>
    <xf numFmtId="0" fontId="8" fillId="0" borderId="13" xfId="3" applyFont="1" applyBorder="1" applyAlignment="1">
      <alignment horizontal="center" vertical="center"/>
    </xf>
    <xf numFmtId="0" fontId="8" fillId="0" borderId="4" xfId="3" applyFont="1" applyBorder="1" applyAlignment="1">
      <alignment horizontal="center" vertical="center"/>
    </xf>
    <xf numFmtId="0" fontId="8" fillId="0" borderId="14" xfId="3" applyFont="1" applyBorder="1" applyAlignment="1">
      <alignment horizontal="center" vertical="center"/>
    </xf>
    <xf numFmtId="49" fontId="37" fillId="0" borderId="63" xfId="3" applyNumberFormat="1" applyFont="1" applyBorder="1" applyAlignment="1">
      <alignment horizontal="center" vertical="center"/>
    </xf>
    <xf numFmtId="49" fontId="37" fillId="0" borderId="22" xfId="3" applyNumberFormat="1" applyFont="1" applyBorder="1" applyAlignment="1">
      <alignment horizontal="center" vertical="center"/>
    </xf>
    <xf numFmtId="49" fontId="8" fillId="0" borderId="4" xfId="3" applyNumberFormat="1" applyFont="1" applyBorder="1" applyAlignment="1">
      <alignment horizontal="center" vertical="center"/>
    </xf>
    <xf numFmtId="49" fontId="8" fillId="0" borderId="14" xfId="3" applyNumberFormat="1" applyFont="1" applyBorder="1" applyAlignment="1">
      <alignment horizontal="center" vertical="center"/>
    </xf>
    <xf numFmtId="0" fontId="8" fillId="0" borderId="4" xfId="3" applyFont="1" applyFill="1" applyBorder="1" applyAlignment="1">
      <alignment horizontal="center" vertical="center"/>
    </xf>
    <xf numFmtId="0" fontId="8" fillId="0" borderId="16" xfId="3" applyFont="1" applyBorder="1" applyAlignment="1">
      <alignment horizontal="center" vertical="center"/>
    </xf>
    <xf numFmtId="0" fontId="8" fillId="0" borderId="17" xfId="3" applyFont="1" applyBorder="1" applyAlignment="1">
      <alignment horizontal="center" vertical="center"/>
    </xf>
    <xf numFmtId="0" fontId="8" fillId="0" borderId="18" xfId="3" applyFont="1" applyBorder="1" applyAlignment="1">
      <alignment horizontal="center" vertical="center"/>
    </xf>
    <xf numFmtId="49" fontId="8" fillId="0" borderId="17" xfId="3" applyNumberFormat="1" applyFont="1" applyBorder="1" applyAlignment="1">
      <alignment horizontal="center" vertical="center"/>
    </xf>
    <xf numFmtId="49" fontId="8" fillId="0" borderId="18" xfId="3" applyNumberFormat="1" applyFont="1" applyBorder="1" applyAlignment="1">
      <alignment horizontal="center" vertical="center"/>
    </xf>
    <xf numFmtId="0" fontId="37" fillId="0" borderId="57" xfId="3" applyFont="1" applyBorder="1" applyAlignment="1">
      <alignment horizontal="center" vertical="center"/>
    </xf>
    <xf numFmtId="0" fontId="37" fillId="0" borderId="28" xfId="3" applyFont="1" applyBorder="1" applyAlignment="1">
      <alignment horizontal="center" vertical="center"/>
    </xf>
    <xf numFmtId="0" fontId="37" fillId="0" borderId="41" xfId="3" applyFont="1" applyBorder="1" applyAlignment="1">
      <alignment horizontal="center" vertical="center"/>
    </xf>
    <xf numFmtId="0" fontId="8" fillId="0" borderId="57" xfId="3" applyFont="1" applyBorder="1" applyAlignment="1">
      <alignment horizontal="center" vertical="center"/>
    </xf>
    <xf numFmtId="0" fontId="8" fillId="0" borderId="28" xfId="3" applyFont="1" applyBorder="1" applyAlignment="1">
      <alignment horizontal="center" vertical="center"/>
    </xf>
    <xf numFmtId="0" fontId="8" fillId="0" borderId="41" xfId="3" applyFont="1" applyBorder="1" applyAlignment="1">
      <alignment horizontal="center" vertical="center"/>
    </xf>
    <xf numFmtId="0" fontId="8" fillId="0" borderId="84" xfId="3" applyFont="1" applyBorder="1" applyAlignment="1">
      <alignment horizontal="center" vertical="center"/>
    </xf>
    <xf numFmtId="0" fontId="37" fillId="0" borderId="124" xfId="3" applyFont="1" applyFill="1" applyBorder="1" applyAlignment="1">
      <alignment horizontal="center" vertical="center"/>
    </xf>
    <xf numFmtId="0" fontId="37" fillId="0" borderId="63" xfId="3" applyFont="1" applyFill="1" applyBorder="1" applyAlignment="1">
      <alignment horizontal="center" vertical="center"/>
    </xf>
    <xf numFmtId="0" fontId="37" fillId="0" borderId="22" xfId="3" applyFont="1" applyFill="1" applyBorder="1" applyAlignment="1">
      <alignment horizontal="center" vertical="center"/>
    </xf>
    <xf numFmtId="0" fontId="37" fillId="0" borderId="124" xfId="3" applyFont="1" applyFill="1" applyBorder="1" applyAlignment="1">
      <alignment horizontal="left" vertical="center"/>
    </xf>
    <xf numFmtId="0" fontId="37" fillId="0" borderId="63" xfId="3" applyFont="1" applyFill="1" applyBorder="1" applyAlignment="1">
      <alignment horizontal="left" vertical="center"/>
    </xf>
    <xf numFmtId="0" fontId="37" fillId="0" borderId="22" xfId="3" applyFont="1" applyFill="1" applyBorder="1" applyAlignment="1">
      <alignment horizontal="left" vertical="center"/>
    </xf>
    <xf numFmtId="0" fontId="8" fillId="0" borderId="11" xfId="3" applyFont="1" applyBorder="1" applyAlignment="1">
      <alignment horizontal="center" vertical="center"/>
    </xf>
    <xf numFmtId="0" fontId="8" fillId="0" borderId="27" xfId="3" applyFont="1" applyBorder="1" applyAlignment="1">
      <alignment horizontal="center" vertical="center"/>
    </xf>
    <xf numFmtId="0" fontId="8" fillId="0" borderId="29" xfId="3" applyFont="1" applyBorder="1" applyAlignment="1">
      <alignment horizontal="center" vertical="center"/>
    </xf>
    <xf numFmtId="0" fontId="8" fillId="0" borderId="73" xfId="3" applyFont="1" applyBorder="1" applyAlignment="1">
      <alignment horizontal="center" vertical="center"/>
    </xf>
    <xf numFmtId="0" fontId="8" fillId="0" borderId="13" xfId="3" applyFont="1" applyBorder="1" applyAlignment="1">
      <alignment horizontal="left" vertical="center"/>
    </xf>
    <xf numFmtId="0" fontId="8" fillId="0" borderId="4" xfId="3" applyFont="1" applyBorder="1" applyAlignment="1">
      <alignment horizontal="left" vertical="center"/>
    </xf>
    <xf numFmtId="0" fontId="8" fillId="0" borderId="14" xfId="3" applyFont="1" applyBorder="1" applyAlignment="1">
      <alignment horizontal="left" vertical="center"/>
    </xf>
    <xf numFmtId="0" fontId="8" fillId="0" borderId="32" xfId="3" applyFont="1" applyBorder="1" applyAlignment="1">
      <alignment horizontal="center" vertical="center"/>
    </xf>
    <xf numFmtId="0" fontId="8" fillId="0" borderId="30" xfId="3" applyFont="1" applyBorder="1" applyAlignment="1">
      <alignment horizontal="center" vertical="center"/>
    </xf>
    <xf numFmtId="0" fontId="8" fillId="0" borderId="31" xfId="3" applyFont="1" applyBorder="1" applyAlignment="1">
      <alignment horizontal="center" vertical="center"/>
    </xf>
    <xf numFmtId="0" fontId="8" fillId="0" borderId="75" xfId="3" applyFont="1" applyBorder="1" applyAlignment="1">
      <alignment horizontal="center" vertical="center"/>
    </xf>
    <xf numFmtId="0" fontId="8" fillId="0" borderId="16" xfId="3" applyFont="1" applyBorder="1" applyAlignment="1">
      <alignment horizontal="left" vertical="center"/>
    </xf>
    <xf numFmtId="0" fontId="8" fillId="0" borderId="17" xfId="3" applyFont="1" applyBorder="1" applyAlignment="1">
      <alignment horizontal="left" vertical="center"/>
    </xf>
    <xf numFmtId="0" fontId="8" fillId="0" borderId="18" xfId="3" applyFont="1" applyBorder="1" applyAlignment="1">
      <alignment horizontal="left" vertical="center"/>
    </xf>
    <xf numFmtId="0" fontId="37" fillId="0" borderId="72" xfId="3" applyFont="1" applyFill="1" applyBorder="1" applyAlignment="1">
      <alignment horizontal="left" vertical="center"/>
    </xf>
    <xf numFmtId="0" fontId="37" fillId="0" borderId="27" xfId="3" applyFont="1" applyFill="1" applyBorder="1" applyAlignment="1">
      <alignment horizontal="left" vertical="center"/>
    </xf>
    <xf numFmtId="0" fontId="37" fillId="0" borderId="73" xfId="3" applyFont="1" applyFill="1" applyBorder="1" applyAlignment="1">
      <alignment horizontal="left" vertical="center"/>
    </xf>
    <xf numFmtId="0" fontId="37" fillId="0" borderId="72" xfId="3" applyFont="1" applyBorder="1" applyAlignment="1">
      <alignment horizontal="center" vertical="center"/>
    </xf>
    <xf numFmtId="0" fontId="37" fillId="0" borderId="27" xfId="3" applyFont="1" applyBorder="1" applyAlignment="1">
      <alignment horizontal="center" vertical="center"/>
    </xf>
    <xf numFmtId="0" fontId="37" fillId="0" borderId="73" xfId="3" applyFont="1" applyBorder="1" applyAlignment="1">
      <alignment horizontal="center" vertical="center"/>
    </xf>
    <xf numFmtId="49" fontId="8" fillId="0" borderId="13" xfId="3" applyNumberFormat="1" applyFont="1" applyBorder="1" applyAlignment="1">
      <alignment horizontal="center" vertical="center"/>
    </xf>
    <xf numFmtId="0" fontId="8" fillId="0" borderId="72" xfId="3" applyFont="1" applyBorder="1" applyAlignment="1">
      <alignment horizontal="left" vertical="center"/>
    </xf>
    <xf numFmtId="0" fontId="8" fillId="0" borderId="27" xfId="3" applyFont="1" applyBorder="1" applyAlignment="1">
      <alignment horizontal="left" vertical="center"/>
    </xf>
    <xf numFmtId="0" fontId="8" fillId="0" borderId="73" xfId="3" applyFont="1" applyBorder="1" applyAlignment="1">
      <alignment horizontal="left" vertical="center"/>
    </xf>
    <xf numFmtId="0" fontId="8" fillId="0" borderId="72" xfId="3" applyFont="1" applyBorder="1" applyAlignment="1">
      <alignment horizontal="center" vertical="center"/>
    </xf>
    <xf numFmtId="0" fontId="37" fillId="0" borderId="19" xfId="3" applyFont="1" applyFill="1" applyBorder="1" applyAlignment="1">
      <alignment horizontal="left" vertical="center"/>
    </xf>
    <xf numFmtId="0" fontId="37" fillId="0" borderId="33" xfId="3" applyFont="1" applyFill="1" applyBorder="1" applyAlignment="1">
      <alignment horizontal="left" vertical="center"/>
    </xf>
    <xf numFmtId="0" fontId="37" fillId="0" borderId="77" xfId="3" applyFont="1" applyFill="1" applyBorder="1" applyAlignment="1">
      <alignment horizontal="left" vertical="center"/>
    </xf>
    <xf numFmtId="0" fontId="37" fillId="0" borderId="19" xfId="3" applyFont="1" applyBorder="1" applyAlignment="1">
      <alignment horizontal="center" vertical="center"/>
    </xf>
    <xf numFmtId="0" fontId="37" fillId="0" borderId="33" xfId="3" applyFont="1" applyBorder="1" applyAlignment="1">
      <alignment horizontal="center" vertical="center"/>
    </xf>
    <xf numFmtId="0" fontId="37" fillId="0" borderId="77" xfId="3" applyFont="1" applyBorder="1" applyAlignment="1">
      <alignment horizontal="center" vertical="center"/>
    </xf>
    <xf numFmtId="49" fontId="37" fillId="0" borderId="124" xfId="3" applyNumberFormat="1" applyFont="1" applyBorder="1" applyAlignment="1">
      <alignment horizontal="center" vertical="center"/>
    </xf>
    <xf numFmtId="0" fontId="37" fillId="0" borderId="29" xfId="3" applyFont="1" applyBorder="1" applyAlignment="1">
      <alignment horizontal="center" vertical="center"/>
    </xf>
    <xf numFmtId="0" fontId="8" fillId="0" borderId="74" xfId="3" applyFont="1" applyBorder="1" applyAlignment="1">
      <alignment horizontal="left" vertical="center"/>
    </xf>
    <xf numFmtId="0" fontId="8" fillId="0" borderId="30" xfId="3" applyFont="1" applyBorder="1" applyAlignment="1">
      <alignment horizontal="left" vertical="center"/>
    </xf>
    <xf numFmtId="0" fontId="8" fillId="0" borderId="75" xfId="3" applyFont="1" applyBorder="1" applyAlignment="1">
      <alignment horizontal="left" vertical="center"/>
    </xf>
    <xf numFmtId="0" fontId="8" fillId="0" borderId="74" xfId="3" applyFont="1" applyBorder="1" applyAlignment="1">
      <alignment horizontal="center" vertical="center"/>
    </xf>
    <xf numFmtId="49" fontId="8" fillId="0" borderId="16" xfId="3" applyNumberFormat="1" applyFont="1" applyBorder="1" applyAlignment="1">
      <alignment horizontal="center" vertical="center"/>
    </xf>
    <xf numFmtId="0" fontId="22" fillId="0" borderId="121" xfId="3" applyFont="1" applyBorder="1" applyAlignment="1">
      <alignment horizontal="center" vertical="center"/>
    </xf>
    <xf numFmtId="0" fontId="8" fillId="0" borderId="83" xfId="3" applyFont="1" applyFill="1" applyBorder="1" applyAlignment="1">
      <alignment horizontal="center" vertical="center"/>
    </xf>
    <xf numFmtId="0" fontId="8" fillId="0" borderId="125" xfId="3" applyFont="1" applyFill="1" applyBorder="1" applyAlignment="1">
      <alignment horizontal="center" vertical="center"/>
    </xf>
    <xf numFmtId="0" fontId="13" fillId="7" borderId="76" xfId="3" applyFont="1" applyFill="1" applyBorder="1" applyAlignment="1">
      <alignment vertical="center" wrapText="1"/>
    </xf>
    <xf numFmtId="0" fontId="13" fillId="7" borderId="78" xfId="3" applyFont="1" applyFill="1" applyBorder="1" applyAlignment="1">
      <alignment vertical="center" wrapText="1"/>
    </xf>
    <xf numFmtId="0" fontId="8" fillId="0" borderId="63" xfId="3" applyFont="1" applyBorder="1" applyAlignment="1">
      <alignment horizontal="center" vertical="center"/>
    </xf>
    <xf numFmtId="20" fontId="8" fillId="0" borderId="124" xfId="3" applyNumberFormat="1" applyFont="1" applyBorder="1" applyAlignment="1">
      <alignment horizontal="center" vertical="center" shrinkToFit="1"/>
    </xf>
    <xf numFmtId="20" fontId="8" fillId="0" borderId="63" xfId="3" applyNumberFormat="1" applyFont="1" applyBorder="1" applyAlignment="1">
      <alignment horizontal="center" vertical="center" shrinkToFit="1"/>
    </xf>
    <xf numFmtId="20" fontId="8" fillId="0" borderId="22" xfId="3" applyNumberFormat="1" applyFont="1" applyBorder="1" applyAlignment="1">
      <alignment horizontal="center" vertical="center" shrinkToFit="1"/>
    </xf>
    <xf numFmtId="0" fontId="8" fillId="0" borderId="16" xfId="3" applyFont="1" applyFill="1" applyBorder="1" applyAlignment="1">
      <alignment horizontal="center" vertical="center"/>
    </xf>
    <xf numFmtId="0" fontId="13" fillId="7" borderId="17" xfId="3" applyFont="1" applyFill="1" applyBorder="1" applyAlignment="1">
      <alignment vertical="center" wrapText="1"/>
    </xf>
    <xf numFmtId="20" fontId="8" fillId="0" borderId="13" xfId="3" applyNumberFormat="1" applyFont="1" applyBorder="1" applyAlignment="1">
      <alignment horizontal="center" vertical="center" shrinkToFit="1"/>
    </xf>
    <xf numFmtId="20" fontId="8" fillId="0" borderId="4" xfId="3" applyNumberFormat="1" applyFont="1" applyBorder="1" applyAlignment="1">
      <alignment horizontal="center" vertical="center" shrinkToFit="1"/>
    </xf>
    <xf numFmtId="20" fontId="8" fillId="0" borderId="14" xfId="3" applyNumberFormat="1" applyFont="1" applyBorder="1" applyAlignment="1">
      <alignment horizontal="center" vertical="center" shrinkToFit="1"/>
    </xf>
    <xf numFmtId="0" fontId="8" fillId="12" borderId="29" xfId="3" applyFont="1" applyFill="1" applyBorder="1" applyAlignment="1">
      <alignment horizontal="left" vertical="center"/>
    </xf>
    <xf numFmtId="0" fontId="8" fillId="12" borderId="4" xfId="3" applyFont="1" applyFill="1" applyBorder="1" applyAlignment="1">
      <alignment horizontal="left" vertical="center"/>
    </xf>
    <xf numFmtId="0" fontId="8" fillId="12" borderId="11" xfId="3" applyFont="1" applyFill="1" applyBorder="1" applyAlignment="1">
      <alignment horizontal="left" vertical="center"/>
    </xf>
    <xf numFmtId="0" fontId="8" fillId="12" borderId="14" xfId="3" applyFont="1" applyFill="1" applyBorder="1" applyAlignment="1">
      <alignment horizontal="center" vertical="center"/>
    </xf>
    <xf numFmtId="0" fontId="8" fillId="12" borderId="41" xfId="3" applyFont="1" applyFill="1" applyBorder="1" applyAlignment="1">
      <alignment horizontal="left" vertical="center"/>
    </xf>
    <xf numFmtId="0" fontId="8" fillId="12" borderId="63" xfId="3" applyFont="1" applyFill="1" applyBorder="1" applyAlignment="1">
      <alignment horizontal="left" vertical="center"/>
    </xf>
    <xf numFmtId="0" fontId="8" fillId="12" borderId="57" xfId="3" applyFont="1" applyFill="1" applyBorder="1" applyAlignment="1">
      <alignment horizontal="left" vertical="center"/>
    </xf>
    <xf numFmtId="0" fontId="8" fillId="12" borderId="22" xfId="3" applyFont="1" applyFill="1" applyBorder="1" applyAlignment="1">
      <alignment horizontal="center" vertical="center"/>
    </xf>
    <xf numFmtId="0" fontId="11" fillId="12" borderId="28" xfId="3" applyFont="1" applyFill="1" applyBorder="1" applyAlignment="1">
      <alignment horizontal="center" vertical="center"/>
    </xf>
    <xf numFmtId="0" fontId="11" fillId="12" borderId="84" xfId="3" applyFont="1" applyFill="1" applyBorder="1" applyAlignment="1">
      <alignment horizontal="center" vertical="center"/>
    </xf>
    <xf numFmtId="20" fontId="8" fillId="0" borderId="16" xfId="3" applyNumberFormat="1" applyFont="1" applyBorder="1" applyAlignment="1">
      <alignment horizontal="center" vertical="center" shrinkToFit="1"/>
    </xf>
    <xf numFmtId="20" fontId="8" fillId="0" borderId="17" xfId="3" applyNumberFormat="1" applyFont="1" applyBorder="1" applyAlignment="1">
      <alignment horizontal="center" vertical="center" shrinkToFit="1"/>
    </xf>
    <xf numFmtId="20" fontId="8" fillId="0" borderId="18" xfId="3" applyNumberFormat="1" applyFont="1" applyBorder="1" applyAlignment="1">
      <alignment horizontal="center" vertical="center" shrinkToFit="1"/>
    </xf>
    <xf numFmtId="0" fontId="8" fillId="12" borderId="31" xfId="3" applyFont="1" applyFill="1" applyBorder="1" applyAlignment="1">
      <alignment horizontal="left" vertical="center"/>
    </xf>
    <xf numFmtId="0" fontId="8" fillId="12" borderId="17" xfId="3" applyFont="1" applyFill="1" applyBorder="1" applyAlignment="1">
      <alignment horizontal="left" vertical="center"/>
    </xf>
    <xf numFmtId="0" fontId="8" fillId="12" borderId="32" xfId="3" applyFont="1" applyFill="1" applyBorder="1" applyAlignment="1">
      <alignment horizontal="left" vertical="center"/>
    </xf>
    <xf numFmtId="0" fontId="8" fillId="12" borderId="18" xfId="3" applyFont="1" applyFill="1" applyBorder="1" applyAlignment="1">
      <alignment horizontal="center" vertical="center"/>
    </xf>
    <xf numFmtId="0" fontId="8" fillId="0" borderId="124" xfId="3" applyFont="1" applyFill="1" applyBorder="1" applyAlignment="1">
      <alignment horizontal="center" vertical="center"/>
    </xf>
    <xf numFmtId="0" fontId="13" fillId="7" borderId="63" xfId="3" applyFont="1" applyFill="1" applyBorder="1" applyAlignment="1">
      <alignment vertical="center" wrapText="1"/>
    </xf>
    <xf numFmtId="0" fontId="57" fillId="0" borderId="63" xfId="0" applyFont="1" applyBorder="1" applyAlignment="1" applyProtection="1">
      <alignment horizontal="center" vertical="center"/>
      <protection locked="0"/>
    </xf>
    <xf numFmtId="0" fontId="57" fillId="0" borderId="22" xfId="0" applyFont="1" applyBorder="1" applyAlignment="1" applyProtection="1">
      <alignment horizontal="center" vertical="center"/>
      <protection locked="0"/>
    </xf>
    <xf numFmtId="0" fontId="57" fillId="0" borderId="13" xfId="0" applyFont="1" applyBorder="1" applyAlignment="1">
      <alignment horizontal="center" vertical="center"/>
    </xf>
    <xf numFmtId="0" fontId="57" fillId="0" borderId="4" xfId="0" applyFont="1" applyBorder="1" applyAlignment="1">
      <alignment horizontal="center" vertical="center"/>
    </xf>
    <xf numFmtId="0" fontId="57" fillId="0" borderId="4"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66" xfId="0" applyFont="1" applyBorder="1" applyAlignment="1" applyProtection="1">
      <alignment horizontal="center" vertical="center"/>
      <protection locked="0"/>
    </xf>
    <xf numFmtId="0" fontId="57" fillId="0" borderId="123" xfId="0" applyFont="1" applyBorder="1" applyAlignment="1" applyProtection="1">
      <alignment horizontal="center" vertical="center"/>
      <protection locked="0"/>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11" borderId="127" xfId="0" applyFont="1" applyFill="1" applyBorder="1" applyAlignment="1">
      <alignment horizontal="center" vertical="center"/>
    </xf>
    <xf numFmtId="0" fontId="59" fillId="11" borderId="127" xfId="0" applyFont="1" applyFill="1" applyBorder="1" applyAlignment="1">
      <alignment horizontal="center" vertical="center" wrapText="1"/>
    </xf>
    <xf numFmtId="0" fontId="60" fillId="11" borderId="127" xfId="0" applyFont="1" applyFill="1" applyBorder="1" applyAlignment="1">
      <alignment horizontal="center" vertical="center" wrapText="1"/>
    </xf>
    <xf numFmtId="0" fontId="60" fillId="11" borderId="128" xfId="0" applyFont="1" applyFill="1" applyBorder="1" applyAlignment="1">
      <alignment horizontal="center" vertical="center" wrapText="1"/>
    </xf>
    <xf numFmtId="0" fontId="57" fillId="0" borderId="124" xfId="0" applyFont="1" applyBorder="1" applyAlignment="1">
      <alignment horizontal="center" vertical="center"/>
    </xf>
    <xf numFmtId="0" fontId="57" fillId="0" borderId="63" xfId="0" applyFont="1" applyBorder="1" applyAlignment="1">
      <alignment horizontal="center" vertical="center"/>
    </xf>
    <xf numFmtId="0" fontId="57" fillId="11" borderId="126" xfId="0" applyFont="1" applyFill="1" applyBorder="1" applyAlignment="1">
      <alignment horizontal="center" vertical="center"/>
    </xf>
    <xf numFmtId="0" fontId="58" fillId="12" borderId="0" xfId="0" applyFont="1" applyFill="1" applyAlignment="1">
      <alignment horizontal="left" vertical="center" wrapText="1"/>
    </xf>
    <xf numFmtId="0" fontId="56" fillId="12" borderId="11" xfId="0" applyFont="1" applyFill="1" applyBorder="1" applyAlignment="1">
      <alignment horizontal="center" vertical="center"/>
    </xf>
    <xf numFmtId="0" fontId="56" fillId="12" borderId="27" xfId="0" applyFont="1" applyFill="1" applyBorder="1" applyAlignment="1">
      <alignment horizontal="center" vertical="center"/>
    </xf>
    <xf numFmtId="0" fontId="56" fillId="12" borderId="29" xfId="0" applyFont="1" applyFill="1" applyBorder="1" applyAlignment="1">
      <alignment horizontal="center" vertical="center"/>
    </xf>
    <xf numFmtId="0" fontId="47" fillId="12" borderId="0" xfId="0" applyFont="1" applyFill="1" applyAlignment="1">
      <alignment horizontal="center" vertical="center"/>
    </xf>
    <xf numFmtId="0" fontId="57" fillId="12" borderId="28" xfId="0" applyFont="1" applyFill="1" applyBorder="1" applyAlignment="1">
      <alignment horizontal="center" vertical="center"/>
    </xf>
    <xf numFmtId="0" fontId="57" fillId="12" borderId="28" xfId="0" applyFont="1" applyFill="1" applyBorder="1" applyAlignment="1" applyProtection="1">
      <alignment horizontal="center" vertical="center"/>
      <protection locked="0"/>
    </xf>
    <xf numFmtId="0" fontId="57" fillId="12" borderId="27" xfId="0" applyFont="1" applyFill="1" applyBorder="1" applyAlignment="1">
      <alignment horizontal="center" vertical="center"/>
    </xf>
    <xf numFmtId="0" fontId="57" fillId="12" borderId="27" xfId="0" applyFont="1" applyFill="1" applyBorder="1" applyAlignment="1" applyProtection="1">
      <alignment horizontal="center" vertical="center"/>
      <protection locked="0"/>
    </xf>
    <xf numFmtId="0" fontId="57" fillId="11" borderId="67" xfId="0" applyFont="1" applyFill="1" applyBorder="1" applyAlignment="1">
      <alignment horizontal="center" vertical="center"/>
    </xf>
    <xf numFmtId="0" fontId="57" fillId="11" borderId="42" xfId="0" applyFont="1" applyFill="1" applyBorder="1" applyAlignment="1">
      <alignment horizontal="center" vertical="center"/>
    </xf>
    <xf numFmtId="0" fontId="57" fillId="11" borderId="69" xfId="0" applyFont="1" applyFill="1" applyBorder="1" applyAlignment="1">
      <alignment horizontal="center" vertical="center"/>
    </xf>
    <xf numFmtId="0" fontId="57" fillId="11" borderId="47" xfId="0" applyFont="1" applyFill="1" applyBorder="1" applyAlignment="1">
      <alignment horizontal="center" vertical="center"/>
    </xf>
    <xf numFmtId="0" fontId="57" fillId="11" borderId="0" xfId="0" applyFont="1" applyFill="1" applyBorder="1" applyAlignment="1">
      <alignment horizontal="center" vertical="center"/>
    </xf>
    <xf numFmtId="0" fontId="57" fillId="11" borderId="46" xfId="0" applyFont="1" applyFill="1" applyBorder="1" applyAlignment="1">
      <alignment horizontal="center" vertical="center"/>
    </xf>
    <xf numFmtId="0" fontId="57" fillId="11" borderId="64"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65" xfId="0" applyFont="1" applyFill="1" applyBorder="1" applyAlignment="1">
      <alignment horizontal="center" vertical="center"/>
    </xf>
    <xf numFmtId="0" fontId="58" fillId="0" borderId="42" xfId="0" applyFont="1" applyBorder="1" applyAlignment="1">
      <alignment horizontal="left" vertical="center" wrapText="1"/>
    </xf>
    <xf numFmtId="0" fontId="58" fillId="0" borderId="50" xfId="0" applyFont="1" applyBorder="1" applyAlignment="1">
      <alignment horizontal="left" vertical="center" wrapText="1"/>
    </xf>
    <xf numFmtId="0" fontId="58" fillId="0" borderId="0" xfId="0" applyFont="1" applyBorder="1" applyAlignment="1">
      <alignment horizontal="left" vertical="center" wrapText="1"/>
    </xf>
    <xf numFmtId="0" fontId="58" fillId="0" borderId="44" xfId="0" applyFont="1" applyBorder="1" applyAlignment="1">
      <alignment horizontal="left" vertical="center" wrapText="1"/>
    </xf>
    <xf numFmtId="0" fontId="61" fillId="0" borderId="45" xfId="0" applyFont="1" applyBorder="1" applyAlignment="1">
      <alignment horizontal="left" vertical="center" wrapText="1"/>
    </xf>
    <xf numFmtId="0" fontId="61" fillId="0" borderId="81" xfId="0" applyFont="1" applyBorder="1" applyAlignment="1">
      <alignment horizontal="left" vertical="center" wrapText="1"/>
    </xf>
    <xf numFmtId="0" fontId="61" fillId="0" borderId="2" xfId="0" applyFont="1" applyBorder="1" applyAlignment="1">
      <alignment horizontal="left" vertical="center" wrapText="1"/>
    </xf>
    <xf numFmtId="0" fontId="61" fillId="0" borderId="3" xfId="0" applyFont="1" applyBorder="1" applyAlignment="1">
      <alignment horizontal="left" vertical="center" wrapText="1"/>
    </xf>
    <xf numFmtId="0" fontId="57" fillId="0" borderId="134" xfId="0" applyFont="1" applyBorder="1" applyAlignment="1">
      <alignment horizontal="left" vertical="center"/>
    </xf>
    <xf numFmtId="0" fontId="57" fillId="0" borderId="136" xfId="0" applyFont="1" applyBorder="1" applyAlignment="1">
      <alignment horizontal="left" vertical="center"/>
    </xf>
    <xf numFmtId="0" fontId="57" fillId="0" borderId="137" xfId="0" applyFont="1" applyBorder="1" applyAlignment="1">
      <alignment horizontal="left" vertical="center"/>
    </xf>
    <xf numFmtId="0" fontId="57" fillId="0" borderId="138" xfId="0" applyFont="1" applyBorder="1" applyAlignment="1">
      <alignment horizontal="left" vertical="center"/>
    </xf>
    <xf numFmtId="0" fontId="57" fillId="0" borderId="140" xfId="0" applyFont="1" applyBorder="1" applyAlignment="1">
      <alignment horizontal="left" vertical="center"/>
    </xf>
    <xf numFmtId="0" fontId="57" fillId="11" borderId="82" xfId="0" applyFont="1" applyFill="1" applyBorder="1" applyAlignment="1">
      <alignment horizontal="center" vertical="center"/>
    </xf>
    <xf numFmtId="0" fontId="57" fillId="11" borderId="45" xfId="0" applyFont="1" applyFill="1" applyBorder="1" applyAlignment="1">
      <alignment horizontal="center" vertical="center"/>
    </xf>
    <xf numFmtId="0" fontId="57" fillId="11" borderId="59" xfId="0" applyFont="1" applyFill="1" applyBorder="1" applyAlignment="1">
      <alignment horizontal="center" vertical="center"/>
    </xf>
    <xf numFmtId="0" fontId="57" fillId="11" borderId="43" xfId="0" applyFont="1" applyFill="1" applyBorder="1" applyAlignment="1">
      <alignment horizontal="center" vertical="center"/>
    </xf>
    <xf numFmtId="0" fontId="57" fillId="11" borderId="28" xfId="0" applyFont="1" applyFill="1" applyBorder="1" applyAlignment="1">
      <alignment horizontal="center" vertical="center"/>
    </xf>
    <xf numFmtId="0" fontId="57" fillId="11" borderId="41" xfId="0" applyFont="1" applyFill="1" applyBorder="1" applyAlignment="1">
      <alignment horizontal="center" vertical="center"/>
    </xf>
    <xf numFmtId="0" fontId="57" fillId="11" borderId="82" xfId="0" applyFont="1" applyFill="1" applyBorder="1" applyAlignment="1">
      <alignment horizontal="center" vertical="center" wrapText="1"/>
    </xf>
    <xf numFmtId="0" fontId="62" fillId="11" borderId="78" xfId="0" applyFont="1" applyFill="1" applyBorder="1" applyAlignment="1">
      <alignment horizontal="center" vertical="center" textRotation="255"/>
    </xf>
    <xf numFmtId="0" fontId="62" fillId="11" borderId="66" xfId="0" applyFont="1" applyFill="1" applyBorder="1" applyAlignment="1">
      <alignment horizontal="center" vertical="center" textRotation="255"/>
    </xf>
    <xf numFmtId="0" fontId="49" fillId="0" borderId="45" xfId="0" applyFont="1" applyBorder="1" applyAlignment="1" applyProtection="1">
      <alignment horizontal="center" vertical="center"/>
      <protection locked="0"/>
    </xf>
    <xf numFmtId="0" fontId="49" fillId="0" borderId="59" xfId="0"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49" fillId="0" borderId="65" xfId="0" applyFont="1" applyBorder="1" applyAlignment="1" applyProtection="1">
      <alignment horizontal="center" vertical="center"/>
      <protection locked="0"/>
    </xf>
    <xf numFmtId="0" fontId="57" fillId="11" borderId="13" xfId="0" applyFont="1" applyFill="1" applyBorder="1" applyAlignment="1">
      <alignment horizontal="center" vertical="center" wrapText="1"/>
    </xf>
    <xf numFmtId="0" fontId="57" fillId="11" borderId="4" xfId="0" applyFont="1" applyFill="1" applyBorder="1" applyAlignment="1">
      <alignment horizontal="center" vertical="center"/>
    </xf>
    <xf numFmtId="0" fontId="57" fillId="11" borderId="13" xfId="0" applyFont="1" applyFill="1" applyBorder="1" applyAlignment="1">
      <alignment horizontal="center" vertical="center"/>
    </xf>
    <xf numFmtId="0" fontId="49" fillId="0" borderId="134" xfId="0" applyFont="1" applyBorder="1" applyAlignment="1" applyProtection="1">
      <alignment horizontal="center" vertical="center"/>
      <protection locked="0"/>
    </xf>
    <xf numFmtId="0" fontId="57" fillId="11" borderId="14" xfId="0" applyFont="1" applyFill="1" applyBorder="1" applyAlignment="1">
      <alignment horizontal="center" vertical="center"/>
    </xf>
    <xf numFmtId="0" fontId="57" fillId="0" borderId="134" xfId="0" applyFont="1" applyBorder="1" applyAlignment="1">
      <alignment horizontal="center" vertical="center"/>
    </xf>
    <xf numFmtId="0" fontId="57" fillId="0" borderId="136" xfId="0" applyFont="1" applyBorder="1" applyAlignment="1">
      <alignment horizontal="center" vertical="center"/>
    </xf>
    <xf numFmtId="0" fontId="49" fillId="0" borderId="80" xfId="0" applyFont="1" applyBorder="1" applyAlignment="1" applyProtection="1">
      <alignment horizontal="center" vertical="center"/>
      <protection locked="0"/>
    </xf>
    <xf numFmtId="0" fontId="49" fillId="0" borderId="81" xfId="0" applyFont="1" applyBorder="1" applyAlignment="1" applyProtection="1">
      <alignment horizontal="center" vertical="center"/>
      <protection locked="0"/>
    </xf>
    <xf numFmtId="0" fontId="49" fillId="0" borderId="1" xfId="0" applyFont="1" applyBorder="1" applyAlignment="1" applyProtection="1">
      <alignment horizontal="center" vertical="center"/>
      <protection locked="0"/>
    </xf>
    <xf numFmtId="0" fontId="49" fillId="0" borderId="3" xfId="0" applyFont="1" applyBorder="1" applyAlignment="1" applyProtection="1">
      <alignment horizontal="center" vertical="center"/>
      <protection locked="0"/>
    </xf>
    <xf numFmtId="0" fontId="57" fillId="0" borderId="4" xfId="0" applyFont="1" applyFill="1" applyBorder="1" applyAlignment="1">
      <alignment horizontal="center" vertical="center"/>
    </xf>
    <xf numFmtId="0" fontId="61" fillId="0" borderId="4" xfId="0" applyFont="1" applyFill="1" applyBorder="1" applyAlignment="1">
      <alignment horizontal="left" vertical="center" wrapText="1"/>
    </xf>
    <xf numFmtId="0" fontId="61" fillId="0" borderId="4" xfId="0" applyFont="1" applyFill="1" applyBorder="1" applyAlignment="1">
      <alignment horizontal="left" vertical="center"/>
    </xf>
    <xf numFmtId="0" fontId="61" fillId="0" borderId="14" xfId="0" applyFont="1" applyFill="1" applyBorder="1" applyAlignment="1">
      <alignment horizontal="left" vertical="center"/>
    </xf>
    <xf numFmtId="0" fontId="57" fillId="11" borderId="11" xfId="0" applyFont="1" applyFill="1" applyBorder="1" applyAlignment="1">
      <alignment horizontal="center" vertical="center"/>
    </xf>
    <xf numFmtId="0" fontId="57" fillId="11" borderId="27" xfId="0" applyFont="1" applyFill="1" applyBorder="1" applyAlignment="1">
      <alignment horizontal="center" vertical="center"/>
    </xf>
    <xf numFmtId="0" fontId="57" fillId="11" borderId="29" xfId="0" applyFont="1" applyFill="1" applyBorder="1" applyAlignment="1">
      <alignment horizontal="center" vertical="center"/>
    </xf>
    <xf numFmtId="0" fontId="49" fillId="0" borderId="27" xfId="0" applyFont="1" applyFill="1" applyBorder="1" applyAlignment="1" applyProtection="1">
      <alignment horizontal="center" vertical="center"/>
      <protection locked="0"/>
    </xf>
    <xf numFmtId="0" fontId="57" fillId="0" borderId="129" xfId="0" applyFont="1" applyBorder="1" applyAlignment="1">
      <alignment horizontal="left" vertical="center"/>
    </xf>
    <xf numFmtId="0" fontId="57" fillId="0" borderId="130" xfId="0" applyFont="1" applyBorder="1" applyAlignment="1">
      <alignment horizontal="left" vertical="center"/>
    </xf>
    <xf numFmtId="0" fontId="57" fillId="0" borderId="132" xfId="0" applyFont="1" applyBorder="1" applyAlignment="1">
      <alignment horizontal="left" vertical="center"/>
    </xf>
    <xf numFmtId="0" fontId="57" fillId="11" borderId="20" xfId="0" applyFont="1" applyFill="1" applyBorder="1" applyAlignment="1">
      <alignment horizontal="center" vertical="center"/>
    </xf>
    <xf numFmtId="0" fontId="57" fillId="11" borderId="33" xfId="0" applyFont="1" applyFill="1" applyBorder="1" applyAlignment="1">
      <alignment horizontal="center" vertical="center"/>
    </xf>
    <xf numFmtId="0" fontId="57" fillId="11" borderId="34" xfId="0" applyFont="1" applyFill="1" applyBorder="1" applyAlignment="1">
      <alignment horizontal="center" vertical="center"/>
    </xf>
    <xf numFmtId="0" fontId="49" fillId="0" borderId="33" xfId="0" applyFont="1" applyFill="1" applyBorder="1" applyAlignment="1" applyProtection="1">
      <alignment horizontal="center" vertical="center"/>
      <protection locked="0"/>
    </xf>
    <xf numFmtId="0" fontId="49" fillId="12" borderId="4" xfId="0" applyFont="1" applyFill="1" applyBorder="1" applyAlignment="1" applyProtection="1">
      <alignment horizontal="center" vertical="center"/>
      <protection locked="0"/>
    </xf>
    <xf numFmtId="0" fontId="49" fillId="12" borderId="14" xfId="0" applyFont="1" applyFill="1" applyBorder="1" applyAlignment="1" applyProtection="1">
      <alignment horizontal="center" vertical="center"/>
      <protection locked="0"/>
    </xf>
    <xf numFmtId="0" fontId="57" fillId="11" borderId="74" xfId="0" applyFont="1" applyFill="1" applyBorder="1" applyAlignment="1">
      <alignment horizontal="center" vertical="center"/>
    </xf>
    <xf numFmtId="0" fontId="57" fillId="11" borderId="30" xfId="0" applyFont="1" applyFill="1" applyBorder="1" applyAlignment="1">
      <alignment horizontal="center" vertical="center"/>
    </xf>
    <xf numFmtId="0" fontId="57" fillId="11" borderId="31" xfId="0" applyFont="1" applyFill="1" applyBorder="1" applyAlignment="1">
      <alignment horizontal="center" vertical="center"/>
    </xf>
    <xf numFmtId="0" fontId="49" fillId="12" borderId="17" xfId="0" applyFont="1" applyFill="1" applyBorder="1" applyAlignment="1" applyProtection="1">
      <alignment horizontal="center" vertical="center"/>
      <protection locked="0"/>
    </xf>
    <xf numFmtId="0" fontId="49" fillId="12" borderId="18" xfId="0" applyFont="1" applyFill="1" applyBorder="1" applyAlignment="1" applyProtection="1">
      <alignment horizontal="center" vertical="center"/>
      <protection locked="0"/>
    </xf>
    <xf numFmtId="0" fontId="58" fillId="11" borderId="67" xfId="0" applyFont="1" applyFill="1" applyBorder="1" applyAlignment="1">
      <alignment horizontal="center" vertical="center" wrapText="1"/>
    </xf>
    <xf numFmtId="0" fontId="58" fillId="11" borderId="42" xfId="0" applyFont="1" applyFill="1" applyBorder="1" applyAlignment="1">
      <alignment horizontal="center" vertical="center"/>
    </xf>
    <xf numFmtId="0" fontId="58" fillId="11" borderId="69" xfId="0" applyFont="1" applyFill="1" applyBorder="1" applyAlignment="1">
      <alignment horizontal="center" vertical="center"/>
    </xf>
    <xf numFmtId="0" fontId="58" fillId="11" borderId="64" xfId="0" applyFont="1" applyFill="1" applyBorder="1" applyAlignment="1">
      <alignment horizontal="center" vertical="center"/>
    </xf>
    <xf numFmtId="0" fontId="58" fillId="11" borderId="2" xfId="0" applyFont="1" applyFill="1" applyBorder="1" applyAlignment="1">
      <alignment horizontal="center" vertical="center"/>
    </xf>
    <xf numFmtId="0" fontId="58" fillId="11" borderId="65" xfId="0" applyFont="1" applyFill="1" applyBorder="1" applyAlignment="1">
      <alignment horizontal="center" vertical="center"/>
    </xf>
    <xf numFmtId="0" fontId="57" fillId="11" borderId="70" xfId="0" applyFont="1" applyFill="1" applyBorder="1" applyAlignment="1">
      <alignment horizontal="center" vertical="center" textRotation="255"/>
    </xf>
    <xf numFmtId="0" fontId="57" fillId="11" borderId="66" xfId="0" applyFont="1" applyFill="1" applyBorder="1" applyAlignment="1">
      <alignment horizontal="center" vertical="center" textRotation="255"/>
    </xf>
    <xf numFmtId="0" fontId="49" fillId="0" borderId="70" xfId="0" applyFont="1" applyFill="1" applyBorder="1" applyAlignment="1" applyProtection="1">
      <alignment horizontal="center" vertical="center"/>
      <protection locked="0"/>
    </xf>
    <xf numFmtId="0" fontId="49" fillId="0" borderId="66" xfId="0" applyFont="1" applyFill="1" applyBorder="1" applyAlignment="1" applyProtection="1">
      <alignment horizontal="center" vertical="center"/>
      <protection locked="0"/>
    </xf>
    <xf numFmtId="0" fontId="57" fillId="0" borderId="70" xfId="0" applyFont="1" applyFill="1" applyBorder="1" applyAlignment="1">
      <alignment horizontal="center" vertical="center"/>
    </xf>
    <xf numFmtId="0" fontId="57" fillId="0" borderId="66" xfId="0" applyFont="1" applyFill="1" applyBorder="1" applyAlignment="1">
      <alignment horizontal="center" vertical="center"/>
    </xf>
    <xf numFmtId="0" fontId="49" fillId="0" borderId="87" xfId="0" applyFont="1" applyFill="1" applyBorder="1" applyAlignment="1" applyProtection="1">
      <alignment horizontal="center" vertical="center"/>
      <protection locked="0"/>
    </xf>
    <xf numFmtId="0" fontId="49" fillId="0" borderId="1" xfId="0" applyFont="1" applyFill="1" applyBorder="1" applyAlignment="1" applyProtection="1">
      <alignment horizontal="center" vertical="center"/>
      <protection locked="0"/>
    </xf>
    <xf numFmtId="0" fontId="57" fillId="0" borderId="69" xfId="0" applyFont="1" applyFill="1" applyBorder="1" applyAlignment="1">
      <alignment horizontal="center" vertical="center"/>
    </xf>
    <xf numFmtId="0" fontId="57" fillId="0" borderId="65" xfId="0" applyFont="1" applyFill="1" applyBorder="1" applyAlignment="1">
      <alignment horizontal="center" vertical="center"/>
    </xf>
    <xf numFmtId="0" fontId="58" fillId="11" borderId="87" xfId="0" applyFont="1" applyFill="1" applyBorder="1" applyAlignment="1">
      <alignment horizontal="center" vertical="center" wrapText="1"/>
    </xf>
    <xf numFmtId="0" fontId="58" fillId="11" borderId="1" xfId="0" applyFont="1" applyFill="1" applyBorder="1" applyAlignment="1">
      <alignment horizontal="center" vertical="center"/>
    </xf>
    <xf numFmtId="0" fontId="49" fillId="0" borderId="42" xfId="0" applyFont="1" applyFill="1" applyBorder="1" applyAlignment="1" applyProtection="1">
      <alignment horizontal="center" vertical="center"/>
      <protection locked="0"/>
    </xf>
    <xf numFmtId="0" fontId="49" fillId="0" borderId="50" xfId="0" applyFont="1" applyFill="1" applyBorder="1" applyAlignment="1" applyProtection="1">
      <alignment horizontal="center" vertical="center"/>
      <protection locked="0"/>
    </xf>
    <xf numFmtId="0" fontId="49" fillId="0" borderId="2" xfId="0" applyFont="1" applyFill="1" applyBorder="1" applyAlignment="1" applyProtection="1">
      <alignment horizontal="center" vertical="center"/>
      <protection locked="0"/>
    </xf>
    <xf numFmtId="0" fontId="49" fillId="0" borderId="3" xfId="0" applyFont="1" applyFill="1" applyBorder="1" applyAlignment="1" applyProtection="1">
      <alignment horizontal="center" vertical="center"/>
      <protection locked="0"/>
    </xf>
    <xf numFmtId="0" fontId="56" fillId="12" borderId="0" xfId="0" applyFont="1" applyFill="1" applyAlignment="1">
      <alignment horizontal="center" vertical="center"/>
    </xf>
    <xf numFmtId="0" fontId="49" fillId="12" borderId="0" xfId="0" applyFont="1" applyFill="1" applyAlignment="1">
      <alignment horizontal="center" vertical="center"/>
    </xf>
    <xf numFmtId="0" fontId="57" fillId="11" borderId="19" xfId="0" applyFont="1" applyFill="1" applyBorder="1" applyAlignment="1">
      <alignment horizontal="center" vertical="center"/>
    </xf>
    <xf numFmtId="0" fontId="8" fillId="12" borderId="20" xfId="0" applyFont="1" applyFill="1" applyBorder="1" applyAlignment="1">
      <alignment horizontal="center" vertical="center"/>
    </xf>
    <xf numFmtId="0" fontId="8" fillId="12" borderId="33" xfId="0" applyFont="1" applyFill="1" applyBorder="1" applyAlignment="1">
      <alignment horizontal="center" vertical="center"/>
    </xf>
    <xf numFmtId="0" fontId="49" fillId="12" borderId="33" xfId="0" applyFont="1" applyFill="1" applyBorder="1" applyAlignment="1" applyProtection="1">
      <alignment horizontal="center" vertical="center"/>
      <protection locked="0"/>
    </xf>
    <xf numFmtId="0" fontId="57" fillId="12" borderId="33" xfId="0" applyFont="1" applyFill="1" applyBorder="1" applyAlignment="1">
      <alignment horizontal="center" vertical="center"/>
    </xf>
    <xf numFmtId="0" fontId="57" fillId="12" borderId="77" xfId="0" applyFont="1" applyFill="1" applyBorder="1" applyAlignment="1">
      <alignment horizontal="center" vertical="center"/>
    </xf>
    <xf numFmtId="0" fontId="57" fillId="11" borderId="67" xfId="0" applyFont="1" applyFill="1" applyBorder="1" applyAlignment="1">
      <alignment horizontal="center" vertical="center" wrapText="1"/>
    </xf>
    <xf numFmtId="0" fontId="57" fillId="11" borderId="42" xfId="0" applyFont="1" applyFill="1" applyBorder="1" applyAlignment="1">
      <alignment horizontal="center" vertical="center" wrapText="1"/>
    </xf>
    <xf numFmtId="0" fontId="57" fillId="11" borderId="47" xfId="0" applyFont="1" applyFill="1" applyBorder="1" applyAlignment="1">
      <alignment horizontal="center" vertical="center" wrapText="1"/>
    </xf>
    <xf numFmtId="0" fontId="57" fillId="11" borderId="0" xfId="0" applyFont="1" applyFill="1" applyBorder="1" applyAlignment="1">
      <alignment horizontal="center" vertical="center" wrapText="1"/>
    </xf>
    <xf numFmtId="0" fontId="57" fillId="11" borderId="64" xfId="0" applyFont="1" applyFill="1" applyBorder="1" applyAlignment="1">
      <alignment horizontal="center" vertical="center" wrapText="1"/>
    </xf>
    <xf numFmtId="0" fontId="57" fillId="11" borderId="2" xfId="0" applyFont="1" applyFill="1" applyBorder="1" applyAlignment="1">
      <alignment horizontal="center" vertical="center" wrapText="1"/>
    </xf>
    <xf numFmtId="0" fontId="58" fillId="0" borderId="48" xfId="0" applyFont="1" applyFill="1" applyBorder="1" applyAlignment="1">
      <alignment horizontal="center" vertical="center"/>
    </xf>
    <xf numFmtId="0" fontId="47" fillId="0" borderId="87" xfId="0" applyFont="1" applyFill="1" applyBorder="1" applyAlignment="1" applyProtection="1">
      <alignment horizontal="center" vertical="center"/>
      <protection locked="0"/>
    </xf>
    <xf numFmtId="0" fontId="47" fillId="0" borderId="4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9" fillId="0" borderId="53"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8" fillId="11" borderId="12" xfId="0" applyFont="1" applyFill="1" applyBorder="1" applyAlignment="1" applyProtection="1">
      <alignment horizontal="center" vertical="center" wrapText="1"/>
      <protection locked="0"/>
    </xf>
    <xf numFmtId="0" fontId="47" fillId="14" borderId="42" xfId="0" applyFont="1" applyFill="1" applyBorder="1" applyAlignment="1" applyProtection="1">
      <alignment horizontal="center" vertical="center"/>
      <protection locked="0"/>
    </xf>
    <xf numFmtId="0" fontId="47" fillId="14" borderId="69" xfId="0" applyFont="1" applyFill="1" applyBorder="1" applyAlignment="1" applyProtection="1">
      <alignment horizontal="center" vertical="center"/>
      <protection locked="0"/>
    </xf>
    <xf numFmtId="0" fontId="47" fillId="14" borderId="27" xfId="0" applyFont="1" applyFill="1" applyBorder="1" applyAlignment="1" applyProtection="1">
      <alignment horizontal="center" vertical="center"/>
      <protection locked="0"/>
    </xf>
    <xf numFmtId="0" fontId="47" fillId="14" borderId="29" xfId="0" applyFont="1" applyFill="1" applyBorder="1" applyAlignment="1" applyProtection="1">
      <alignment horizontal="center" vertical="center"/>
      <protection locked="0"/>
    </xf>
    <xf numFmtId="0" fontId="47" fillId="14" borderId="30" xfId="0" applyFont="1" applyFill="1" applyBorder="1" applyAlignment="1" applyProtection="1">
      <alignment horizontal="center" vertical="center"/>
      <protection locked="0"/>
    </xf>
    <xf numFmtId="0" fontId="47" fillId="14" borderId="31" xfId="0" applyFont="1" applyFill="1" applyBorder="1" applyAlignment="1" applyProtection="1">
      <alignment horizontal="center" vertical="center"/>
      <protection locked="0"/>
    </xf>
    <xf numFmtId="0" fontId="47" fillId="14" borderId="50"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0" borderId="27" xfId="0" applyFont="1" applyFill="1" applyBorder="1" applyAlignment="1" applyProtection="1">
      <alignment horizontal="center" vertical="center"/>
      <protection locked="0"/>
    </xf>
    <xf numFmtId="0" fontId="47" fillId="14" borderId="73" xfId="0" applyFont="1" applyFill="1" applyBorder="1" applyAlignment="1" applyProtection="1">
      <alignment horizontal="center" vertical="center"/>
      <protection locked="0"/>
    </xf>
    <xf numFmtId="0" fontId="47" fillId="0" borderId="53"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1" xfId="0" applyFont="1" applyFill="1" applyBorder="1" applyAlignment="1" applyProtection="1">
      <alignment horizontal="center" vertical="center"/>
      <protection locked="0"/>
    </xf>
    <xf numFmtId="0" fontId="47" fillId="0" borderId="2" xfId="0" applyFont="1" applyFill="1" applyBorder="1" applyAlignment="1" applyProtection="1">
      <alignment horizontal="center" vertical="center"/>
      <protection locked="0"/>
    </xf>
    <xf numFmtId="0" fontId="47" fillId="14" borderId="75" xfId="0" applyFont="1" applyFill="1" applyBorder="1" applyAlignment="1" applyProtection="1">
      <alignment horizontal="center" vertical="center"/>
      <protection locked="0"/>
    </xf>
    <xf numFmtId="0" fontId="57" fillId="11" borderId="70" xfId="0" applyFont="1" applyFill="1" applyBorder="1" applyAlignment="1">
      <alignment horizontal="center" vertical="center"/>
    </xf>
    <xf numFmtId="0" fontId="57" fillId="11" borderId="63" xfId="0" applyFont="1" applyFill="1" applyBorder="1" applyAlignment="1">
      <alignment horizontal="center" vertical="center"/>
    </xf>
    <xf numFmtId="0" fontId="49" fillId="0" borderId="42" xfId="0" applyFont="1" applyFill="1" applyBorder="1" applyAlignment="1">
      <alignment horizontal="center" vertical="center"/>
    </xf>
    <xf numFmtId="0" fontId="49" fillId="0" borderId="28"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84" xfId="0" applyFont="1" applyFill="1" applyBorder="1" applyAlignment="1">
      <alignment horizontal="center" vertical="center"/>
    </xf>
    <xf numFmtId="0" fontId="47" fillId="0" borderId="69" xfId="0" applyFont="1" applyFill="1" applyBorder="1" applyAlignment="1" applyProtection="1">
      <alignment horizontal="center" vertical="center"/>
      <protection locked="0"/>
    </xf>
    <xf numFmtId="0" fontId="47" fillId="0" borderId="29" xfId="0" applyFont="1" applyFill="1" applyBorder="1" applyAlignment="1" applyProtection="1">
      <alignment horizontal="center" vertical="center"/>
      <protection locked="0"/>
    </xf>
  </cellXfs>
  <cellStyles count="4">
    <cellStyle name="ハイパーリンク" xfId="1" builtinId="8"/>
    <cellStyle name="通貨" xfId="2" builtinId="7"/>
    <cellStyle name="標準" xfId="0" builtinId="0"/>
    <cellStyle name="標準_23-moushikomi" xfId="3" xr:uid="{00000000-0005-0000-0000-000003000000}"/>
  </cellStyles>
  <dxfs count="94">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8"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8" tint="0.79998168889431442"/>
        </patternFill>
      </fill>
    </dxf>
    <dxf>
      <fill>
        <patternFill>
          <bgColor rgb="FFFFFFCC"/>
        </patternFill>
      </fill>
    </dxf>
    <dxf>
      <fill>
        <patternFill>
          <bgColor rgb="FFFFFFCC"/>
        </patternFill>
      </fill>
    </dxf>
    <dxf>
      <fill>
        <patternFill>
          <bgColor theme="8" tint="0.79998168889431442"/>
        </patternFill>
      </fill>
    </dxf>
    <dxf>
      <fill>
        <patternFill>
          <bgColor rgb="FFFFFF99"/>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99"/>
        </patternFill>
      </fill>
    </dxf>
    <dxf>
      <font>
        <color theme="0"/>
      </font>
      <fill>
        <patternFill>
          <bgColor rgb="FFFF0000"/>
        </patternFill>
      </fill>
    </dxf>
    <dxf>
      <fill>
        <patternFill>
          <bgColor theme="9" tint="0.79998168889431442"/>
        </patternFill>
      </fill>
    </dxf>
    <dxf>
      <fill>
        <patternFill>
          <bgColor theme="9" tint="0.79998168889431442"/>
        </patternFill>
      </fill>
    </dxf>
    <dxf>
      <font>
        <color theme="0"/>
      </font>
      <fill>
        <patternFill>
          <bgColor rgb="FFFF0000"/>
        </patternFill>
      </fill>
    </dxf>
    <dxf>
      <fill>
        <patternFill>
          <bgColor rgb="FFFFFFCC"/>
        </patternFill>
      </fill>
    </dxf>
    <dxf>
      <font>
        <color theme="0"/>
        <name val="ＭＳ Ｐゴシック"/>
        <family val="3"/>
        <charset val="128"/>
        <scheme val="none"/>
      </font>
      <fill>
        <patternFill>
          <bgColor rgb="FFFF0000"/>
        </patternFill>
      </fill>
    </dxf>
    <dxf>
      <font>
        <color theme="0"/>
        <name val="ＭＳ Ｐゴシック"/>
        <family val="3"/>
        <charset val="128"/>
        <scheme val="none"/>
      </font>
      <fill>
        <patternFill>
          <bgColor rgb="FFFF0000"/>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99"/>
        </patternFill>
      </fill>
    </dxf>
    <dxf>
      <font>
        <color theme="0"/>
      </font>
      <fill>
        <patternFill>
          <bgColor rgb="FFFF0000"/>
        </patternFill>
      </fill>
    </dxf>
    <dxf>
      <fill>
        <patternFill>
          <bgColor theme="9" tint="0.79998168889431442"/>
        </patternFill>
      </fill>
    </dxf>
    <dxf>
      <fill>
        <patternFill>
          <bgColor theme="9" tint="0.79998168889431442"/>
        </patternFill>
      </fill>
    </dxf>
    <dxf>
      <font>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ont>
        <color theme="0"/>
        <name val="ＭＳ Ｐゴシック"/>
        <family val="3"/>
        <charset val="128"/>
        <scheme val="none"/>
      </font>
      <fill>
        <patternFill>
          <bgColor rgb="FFFF0000"/>
        </patternFill>
      </fill>
    </dxf>
    <dxf>
      <font>
        <color theme="0"/>
        <name val="ＭＳ Ｐゴシック"/>
        <family val="3"/>
        <charset val="128"/>
        <scheme val="none"/>
      </font>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fmlaLink="$CP$12"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12" lockText="1" noThreeD="1"/>
</file>

<file path=xl/ctrlProps/ctrlProp16.xml><?xml version="1.0" encoding="utf-8"?>
<formControlPr xmlns="http://schemas.microsoft.com/office/spreadsheetml/2009/9/main" objectType="CheckBox" fmlaLink="$A$13" lockText="1" noThreeD="1"/>
</file>

<file path=xl/ctrlProps/ctrlProp17.xml><?xml version="1.0" encoding="utf-8"?>
<formControlPr xmlns="http://schemas.microsoft.com/office/spreadsheetml/2009/9/main" objectType="CheckBox" fmlaLink="$A$1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A$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5" lockText="1" noThreeD="1"/>
</file>

<file path=xl/ctrlProps/ctrlProp21.xml><?xml version="1.0" encoding="utf-8"?>
<formControlPr xmlns="http://schemas.microsoft.com/office/spreadsheetml/2009/9/main" objectType="CheckBox" fmlaLink="$A$6" lockText="1" noThreeD="1"/>
</file>

<file path=xl/ctrlProps/ctrlProp22.xml><?xml version="1.0" encoding="utf-8"?>
<formControlPr xmlns="http://schemas.microsoft.com/office/spreadsheetml/2009/9/main" objectType="CheckBox" fmlaLink="$A$7"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CP$1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CP$9"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CP$1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firstButton="1" fmlaLink="$CP$1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A$12" lockText="1" noThreeD="1"/>
</file>

<file path=xl/ctrlProps/ctrlProp37.xml><?xml version="1.0" encoding="utf-8"?>
<formControlPr xmlns="http://schemas.microsoft.com/office/spreadsheetml/2009/9/main" objectType="CheckBox" checked="Checked" fmlaLink="$A$13" lockText="1" noThreeD="1"/>
</file>

<file path=xl/ctrlProps/ctrlProp38.xml><?xml version="1.0" encoding="utf-8"?>
<formControlPr xmlns="http://schemas.microsoft.com/office/spreadsheetml/2009/9/main" objectType="CheckBox" checked="Checked" fmlaLink="$A$14"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CheckBox" fmlaLink="$A$4" lockText="1" noThreeD="1"/>
</file>

<file path=xl/ctrlProps/ctrlProp41.xml><?xml version="1.0" encoding="utf-8"?>
<formControlPr xmlns="http://schemas.microsoft.com/office/spreadsheetml/2009/9/main" objectType="CheckBox" checked="Checked" fmlaLink="$A$5" lockText="1" noThreeD="1"/>
</file>

<file path=xl/ctrlProps/ctrlProp42.xml><?xml version="1.0" encoding="utf-8"?>
<formControlPr xmlns="http://schemas.microsoft.com/office/spreadsheetml/2009/9/main" objectType="CheckBox" checked="Checked" fmlaLink="$A$6" lockText="1" noThreeD="1"/>
</file>

<file path=xl/ctrlProps/ctrlProp43.xml><?xml version="1.0" encoding="utf-8"?>
<formControlPr xmlns="http://schemas.microsoft.com/office/spreadsheetml/2009/9/main" objectType="CheckBox" checked="Checked" fmlaLink="$A$7"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CP$13"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fmlaLink="$CP$9"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fmlaLink="$CP$11"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31</xdr:row>
          <xdr:rowOff>9525</xdr:rowOff>
        </xdr:from>
        <xdr:to>
          <xdr:col>16</xdr:col>
          <xdr:colOff>200025</xdr:colOff>
          <xdr:row>32</xdr:row>
          <xdr:rowOff>38100</xdr:rowOff>
        </xdr:to>
        <xdr:sp macro="" textlink="">
          <xdr:nvSpPr>
            <xdr:cNvPr id="20483" name="Option Button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31</xdr:row>
          <xdr:rowOff>9525</xdr:rowOff>
        </xdr:from>
        <xdr:to>
          <xdr:col>17</xdr:col>
          <xdr:colOff>0</xdr:colOff>
          <xdr:row>32</xdr:row>
          <xdr:rowOff>38100</xdr:rowOff>
        </xdr:to>
        <xdr:sp macro="" textlink="">
          <xdr:nvSpPr>
            <xdr:cNvPr id="20484" name="Option Button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57150</xdr:colOff>
          <xdr:row>31</xdr:row>
          <xdr:rowOff>9525</xdr:rowOff>
        </xdr:from>
        <xdr:to>
          <xdr:col>17</xdr:col>
          <xdr:colOff>200025</xdr:colOff>
          <xdr:row>32</xdr:row>
          <xdr:rowOff>28575</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31</xdr:row>
          <xdr:rowOff>9525</xdr:rowOff>
        </xdr:from>
        <xdr:to>
          <xdr:col>18</xdr:col>
          <xdr:colOff>0</xdr:colOff>
          <xdr:row>32</xdr:row>
          <xdr:rowOff>28575</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oneCellAnchor>
    <xdr:from>
      <xdr:col>7</xdr:col>
      <xdr:colOff>381000</xdr:colOff>
      <xdr:row>15</xdr:row>
      <xdr:rowOff>133350</xdr:rowOff>
    </xdr:from>
    <xdr:ext cx="1581977" cy="465443"/>
    <xdr:sp macro="" textlink="">
      <xdr:nvSpPr>
        <xdr:cNvPr id="4" name="吹き出し: 線 3">
          <a:extLst>
            <a:ext uri="{FF2B5EF4-FFF2-40B4-BE49-F238E27FC236}">
              <a16:creationId xmlns:a16="http://schemas.microsoft.com/office/drawing/2014/main" id="{00000000-0008-0000-0200-000004000000}"/>
            </a:ext>
          </a:extLst>
        </xdr:cNvPr>
        <xdr:cNvSpPr/>
      </xdr:nvSpPr>
      <xdr:spPr>
        <a:xfrm>
          <a:off x="3048000" y="3162300"/>
          <a:ext cx="1581977" cy="465443"/>
        </a:xfrm>
        <a:prstGeom prst="borderCallout1">
          <a:avLst>
            <a:gd name="adj1" fmla="val 4514"/>
            <a:gd name="adj2" fmla="val 568"/>
            <a:gd name="adj3" fmla="val 30643"/>
            <a:gd name="adj4" fmla="val -23673"/>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男児童</a:t>
          </a:r>
          <a:r>
            <a:rPr kumimoji="1" lang="en-US" altLang="ja-JP" sz="1000" b="1">
              <a:solidFill>
                <a:srgbClr val="0000FF"/>
              </a:solidFill>
              <a:latin typeface="游ゴシック" panose="020B0400000000000000" pitchFamily="50" charset="-128"/>
              <a:ea typeface="游ゴシック" panose="020B0400000000000000" pitchFamily="50" charset="-128"/>
            </a:rPr>
            <a:t>1</a:t>
          </a:r>
          <a:r>
            <a:rPr kumimoji="1" lang="ja-JP" altLang="en-US" sz="1000" b="1">
              <a:solidFill>
                <a:srgbClr val="0000FF"/>
              </a:solidFill>
              <a:latin typeface="游ゴシック" panose="020B0400000000000000" pitchFamily="50" charset="-128"/>
              <a:ea typeface="游ゴシック" panose="020B0400000000000000" pitchFamily="50" charset="-128"/>
            </a:rPr>
            <a:t>名が全日程キャンセルとなり</a:t>
          </a:r>
          <a:r>
            <a:rPr kumimoji="1" lang="en-US" altLang="ja-JP" sz="1000" b="1">
              <a:solidFill>
                <a:srgbClr val="0000FF"/>
              </a:solidFill>
              <a:latin typeface="游ゴシック" panose="020B0400000000000000" pitchFamily="50" charset="-128"/>
              <a:ea typeface="游ゴシック" panose="020B0400000000000000" pitchFamily="50" charset="-128"/>
            </a:rPr>
            <a:t>36</a:t>
          </a:r>
          <a:r>
            <a:rPr kumimoji="1" lang="ja-JP" altLang="en-US" sz="1000" b="1">
              <a:solidFill>
                <a:srgbClr val="0000FF"/>
              </a:solidFill>
              <a:latin typeface="游ゴシック" panose="020B0400000000000000" pitchFamily="50" charset="-128"/>
              <a:ea typeface="游ゴシック" panose="020B0400000000000000" pitchFamily="50" charset="-128"/>
            </a:rPr>
            <a:t>→</a:t>
          </a:r>
          <a:r>
            <a:rPr kumimoji="1" lang="en-US" altLang="ja-JP" sz="1000" b="1">
              <a:solidFill>
                <a:srgbClr val="0000FF"/>
              </a:solidFill>
              <a:latin typeface="游ゴシック" panose="020B0400000000000000" pitchFamily="50" charset="-128"/>
              <a:ea typeface="游ゴシック" panose="020B0400000000000000" pitchFamily="50" charset="-128"/>
            </a:rPr>
            <a:t>35</a:t>
          </a:r>
          <a:r>
            <a:rPr kumimoji="1" lang="ja-JP" altLang="en-US" sz="1000" b="1">
              <a:solidFill>
                <a:srgbClr val="0000FF"/>
              </a:solidFill>
              <a:latin typeface="游ゴシック" panose="020B0400000000000000" pitchFamily="50" charset="-128"/>
              <a:ea typeface="游ゴシック" panose="020B0400000000000000" pitchFamily="50" charset="-128"/>
            </a:rPr>
            <a:t>へ変更</a:t>
          </a:r>
        </a:p>
      </xdr:txBody>
    </xdr:sp>
    <xdr:clientData/>
  </xdr:oneCellAnchor>
  <xdr:twoCellAnchor>
    <xdr:from>
      <xdr:col>19</xdr:col>
      <xdr:colOff>152400</xdr:colOff>
      <xdr:row>1</xdr:row>
      <xdr:rowOff>47625</xdr:rowOff>
    </xdr:from>
    <xdr:to>
      <xdr:col>22</xdr:col>
      <xdr:colOff>579479</xdr:colOff>
      <xdr:row>10</xdr:row>
      <xdr:rowOff>83959</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181975" y="257175"/>
          <a:ext cx="3617954" cy="193180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solidFill>
                <a:srgbClr val="0000FF"/>
              </a:solidFill>
            </a:rPr>
            <a:t>≪記入例≫</a:t>
          </a:r>
          <a:endParaRPr kumimoji="1" lang="en-US" altLang="ja-JP" sz="1200" b="1">
            <a:solidFill>
              <a:srgbClr val="0000FF"/>
            </a:solidFill>
          </a:endParaRPr>
        </a:p>
        <a:p>
          <a:r>
            <a:rPr kumimoji="1" lang="en-US" altLang="ja-JP" sz="1200" b="1">
              <a:solidFill>
                <a:srgbClr val="0000FF"/>
              </a:solidFill>
            </a:rPr>
            <a:t>【</a:t>
          </a:r>
          <a:r>
            <a:rPr kumimoji="1" lang="ja-JP" altLang="en-US" sz="1200" b="1">
              <a:solidFill>
                <a:srgbClr val="0000FF"/>
              </a:solidFill>
            </a:rPr>
            <a:t>変更前</a:t>
          </a:r>
          <a:r>
            <a:rPr kumimoji="1" lang="en-US" altLang="ja-JP" sz="1200" b="1">
              <a:solidFill>
                <a:srgbClr val="0000FF"/>
              </a:solidFill>
            </a:rPr>
            <a:t>】</a:t>
          </a:r>
        </a:p>
        <a:p>
          <a:r>
            <a:rPr kumimoji="1" lang="ja-JP" altLang="en-US" sz="1100" b="1">
              <a:solidFill>
                <a:srgbClr val="FF0000"/>
              </a:solidFill>
            </a:rPr>
            <a:t>　・男児</a:t>
          </a:r>
          <a:r>
            <a:rPr kumimoji="1" lang="en-US" altLang="ja-JP" sz="1100" b="1">
              <a:solidFill>
                <a:srgbClr val="FF0000"/>
              </a:solidFill>
            </a:rPr>
            <a:t>36</a:t>
          </a:r>
          <a:r>
            <a:rPr kumimoji="1" lang="ja-JP" altLang="en-US" sz="1100" b="1">
              <a:solidFill>
                <a:srgbClr val="FF0000"/>
              </a:solidFill>
            </a:rPr>
            <a:t>人、女児</a:t>
          </a:r>
          <a:r>
            <a:rPr kumimoji="1" lang="en-US" altLang="ja-JP" sz="1100" b="1">
              <a:solidFill>
                <a:srgbClr val="FF0000"/>
              </a:solidFill>
            </a:rPr>
            <a:t>37</a:t>
          </a:r>
          <a:r>
            <a:rPr kumimoji="1" lang="ja-JP" altLang="en-US" sz="1100" b="1">
              <a:solidFill>
                <a:srgbClr val="FF0000"/>
              </a:solidFill>
            </a:rPr>
            <a:t>人、男指導者</a:t>
          </a:r>
          <a:r>
            <a:rPr kumimoji="1" lang="en-US" altLang="ja-JP" sz="1100" b="1">
              <a:solidFill>
                <a:srgbClr val="FF0000"/>
              </a:solidFill>
            </a:rPr>
            <a:t>2</a:t>
          </a:r>
          <a:r>
            <a:rPr kumimoji="1" lang="ja-JP" altLang="en-US" sz="1100" b="1">
              <a:solidFill>
                <a:srgbClr val="FF0000"/>
              </a:solidFill>
            </a:rPr>
            <a:t>人、女指導者</a:t>
          </a:r>
          <a:r>
            <a:rPr kumimoji="1" lang="en-US" altLang="ja-JP" sz="1100" b="1">
              <a:solidFill>
                <a:srgbClr val="FF0000"/>
              </a:solidFill>
            </a:rPr>
            <a:t>2</a:t>
          </a:r>
          <a:r>
            <a:rPr kumimoji="1" lang="ja-JP" altLang="en-US" sz="1100" b="1">
              <a:solidFill>
                <a:srgbClr val="FF0000"/>
              </a:solidFill>
            </a:rPr>
            <a:t>人</a:t>
          </a:r>
          <a:endParaRPr kumimoji="1" lang="en-US" altLang="ja-JP" sz="1100" b="1">
            <a:solidFill>
              <a:srgbClr val="FF0000"/>
            </a:solidFill>
          </a:endParaRPr>
        </a:p>
        <a:p>
          <a:r>
            <a:rPr kumimoji="1" lang="ja-JP" altLang="en-US" sz="1100" b="1">
              <a:solidFill>
                <a:srgbClr val="FF0000"/>
              </a:solidFill>
            </a:rPr>
            <a:t>　</a:t>
          </a:r>
          <a:r>
            <a:rPr kumimoji="1" lang="ja-JP" altLang="en-US" sz="1100" b="1" baseline="0">
              <a:solidFill>
                <a:srgbClr val="FF0000"/>
              </a:solidFill>
            </a:rPr>
            <a:t>  </a:t>
          </a:r>
          <a:r>
            <a:rPr kumimoji="1" lang="ja-JP" altLang="en-US" sz="1100" b="1">
              <a:solidFill>
                <a:srgbClr val="FF0000"/>
              </a:solidFill>
            </a:rPr>
            <a:t>合計</a:t>
          </a:r>
          <a:r>
            <a:rPr kumimoji="1" lang="en-US" altLang="ja-JP" sz="1100" b="1">
              <a:solidFill>
                <a:srgbClr val="FF0000"/>
              </a:solidFill>
            </a:rPr>
            <a:t>76</a:t>
          </a:r>
          <a:r>
            <a:rPr kumimoji="1" lang="ja-JP" altLang="en-US" sz="1100" b="1">
              <a:solidFill>
                <a:srgbClr val="FF0000"/>
              </a:solidFill>
            </a:rPr>
            <a:t>人</a:t>
          </a:r>
          <a:endParaRPr kumimoji="1" lang="en-US" altLang="ja-JP" sz="1100" b="1">
            <a:solidFill>
              <a:srgbClr val="FF0000"/>
            </a:solidFill>
          </a:endParaRPr>
        </a:p>
        <a:p>
          <a:endParaRPr kumimoji="1" lang="en-US" altLang="ja-JP" sz="1100" b="1">
            <a:solidFill>
              <a:srgbClr val="FF0000"/>
            </a:solidFill>
          </a:endParaRPr>
        </a:p>
        <a:p>
          <a:r>
            <a:rPr kumimoji="1" lang="en-US" altLang="ja-JP" sz="1200" b="1">
              <a:solidFill>
                <a:srgbClr val="0000FF"/>
              </a:solidFill>
            </a:rPr>
            <a:t>【</a:t>
          </a:r>
          <a:r>
            <a:rPr kumimoji="1" lang="ja-JP" altLang="en-US" sz="1200" b="1">
              <a:solidFill>
                <a:srgbClr val="0000FF"/>
              </a:solidFill>
            </a:rPr>
            <a:t>変更内容</a:t>
          </a:r>
          <a:r>
            <a:rPr kumimoji="1" lang="en-US" altLang="ja-JP" sz="1200" b="1">
              <a:solidFill>
                <a:srgbClr val="0000FF"/>
              </a:solidFill>
            </a:rPr>
            <a:t>】</a:t>
          </a:r>
        </a:p>
        <a:p>
          <a:r>
            <a:rPr kumimoji="1" lang="ja-JP" altLang="en-US" sz="1100" b="1">
              <a:solidFill>
                <a:srgbClr val="FF0000"/>
              </a:solidFill>
            </a:rPr>
            <a:t>　・男児</a:t>
          </a:r>
          <a:r>
            <a:rPr kumimoji="1" lang="en-US" altLang="ja-JP" sz="1100" b="1">
              <a:solidFill>
                <a:srgbClr val="FF0000"/>
              </a:solidFill>
            </a:rPr>
            <a:t>1</a:t>
          </a:r>
          <a:r>
            <a:rPr kumimoji="1" lang="ja-JP" altLang="en-US" sz="1100" b="1">
              <a:solidFill>
                <a:srgbClr val="FF0000"/>
              </a:solidFill>
            </a:rPr>
            <a:t>名が全日程キャンセル（</a:t>
          </a:r>
          <a:r>
            <a:rPr kumimoji="1" lang="en-US" altLang="ja-JP" sz="1100" b="1">
              <a:solidFill>
                <a:srgbClr val="FF0000"/>
              </a:solidFill>
            </a:rPr>
            <a:t>36</a:t>
          </a:r>
          <a:r>
            <a:rPr kumimoji="1" lang="ja-JP" altLang="en-US" sz="1100" b="1">
              <a:solidFill>
                <a:srgbClr val="FF0000"/>
              </a:solidFill>
            </a:rPr>
            <a:t>人→</a:t>
          </a:r>
          <a:r>
            <a:rPr kumimoji="1" lang="en-US" altLang="ja-JP" sz="1100" b="1">
              <a:solidFill>
                <a:srgbClr val="FF0000"/>
              </a:solidFill>
            </a:rPr>
            <a:t>35</a:t>
          </a:r>
          <a:r>
            <a:rPr kumimoji="1" lang="ja-JP" altLang="en-US" sz="1100" b="1">
              <a:solidFill>
                <a:srgbClr val="FF0000"/>
              </a:solidFill>
            </a:rPr>
            <a:t>人へ）</a:t>
          </a:r>
          <a:endParaRPr kumimoji="1" lang="en-US" altLang="ja-JP" sz="1100" b="1">
            <a:solidFill>
              <a:srgbClr val="FF0000"/>
            </a:solidFill>
          </a:endParaRPr>
        </a:p>
        <a:p>
          <a:r>
            <a:rPr kumimoji="1" lang="ja-JP" altLang="en-US" sz="1100" b="1">
              <a:solidFill>
                <a:srgbClr val="FF0000"/>
              </a:solidFill>
            </a:rPr>
            <a:t>　・男児</a:t>
          </a:r>
          <a:r>
            <a:rPr kumimoji="1" lang="en-US" altLang="ja-JP" sz="1100" b="1">
              <a:solidFill>
                <a:srgbClr val="FF0000"/>
              </a:solidFill>
            </a:rPr>
            <a:t>1</a:t>
          </a:r>
          <a:r>
            <a:rPr kumimoji="1" lang="ja-JP" altLang="en-US" sz="1100" b="1">
              <a:solidFill>
                <a:srgbClr val="FF0000"/>
              </a:solidFill>
            </a:rPr>
            <a:t>名が全日程参加→</a:t>
          </a:r>
          <a:r>
            <a:rPr kumimoji="1" lang="en-US" altLang="ja-JP" sz="1100" b="1">
              <a:solidFill>
                <a:srgbClr val="FF0000"/>
              </a:solidFill>
            </a:rPr>
            <a:t>19</a:t>
          </a:r>
          <a:r>
            <a:rPr kumimoji="1" lang="ja-JP" altLang="en-US" sz="1100" b="1">
              <a:solidFill>
                <a:srgbClr val="FF0000"/>
              </a:solidFill>
            </a:rPr>
            <a:t>～</a:t>
          </a:r>
          <a:r>
            <a:rPr kumimoji="1" lang="en-US" altLang="ja-JP" sz="1100" b="1">
              <a:solidFill>
                <a:srgbClr val="FF0000"/>
              </a:solidFill>
            </a:rPr>
            <a:t>20</a:t>
          </a:r>
          <a:r>
            <a:rPr kumimoji="1" lang="ja-JP" altLang="en-US" sz="1100" b="1">
              <a:solidFill>
                <a:srgbClr val="FF0000"/>
              </a:solidFill>
            </a:rPr>
            <a:t>日の</a:t>
          </a:r>
          <a:r>
            <a:rPr kumimoji="1" lang="en-US" altLang="ja-JP" sz="1100" b="1">
              <a:solidFill>
                <a:srgbClr val="FF0000"/>
              </a:solidFill>
            </a:rPr>
            <a:t>1</a:t>
          </a:r>
          <a:r>
            <a:rPr kumimoji="1" lang="ja-JP" altLang="en-US" sz="1100" b="1">
              <a:solidFill>
                <a:srgbClr val="FF0000"/>
              </a:solidFill>
            </a:rPr>
            <a:t>泊</a:t>
          </a:r>
          <a:r>
            <a:rPr kumimoji="1" lang="en-US" altLang="ja-JP" sz="1100" b="1">
              <a:solidFill>
                <a:srgbClr val="FF0000"/>
              </a:solidFill>
            </a:rPr>
            <a:t>2</a:t>
          </a:r>
          <a:r>
            <a:rPr kumimoji="1" lang="ja-JP" altLang="en-US" sz="1100" b="1">
              <a:solidFill>
                <a:srgbClr val="FF0000"/>
              </a:solidFill>
            </a:rPr>
            <a:t>日へ変更</a:t>
          </a:r>
          <a:endParaRPr kumimoji="1" lang="en-US" altLang="ja-JP" sz="1100" b="1">
            <a:solidFill>
              <a:srgbClr val="FF0000"/>
            </a:solidFill>
          </a:endParaRPr>
        </a:p>
        <a:p>
          <a:r>
            <a:rPr kumimoji="1" lang="ja-JP" altLang="en-US" sz="1100" b="1">
              <a:solidFill>
                <a:srgbClr val="FF0000"/>
              </a:solidFill>
            </a:rPr>
            <a:t>　・</a:t>
          </a:r>
          <a:r>
            <a:rPr kumimoji="1" lang="en-US" altLang="ja-JP" sz="1100" b="1">
              <a:solidFill>
                <a:srgbClr val="FF0000"/>
              </a:solidFill>
            </a:rPr>
            <a:t>18</a:t>
          </a:r>
          <a:r>
            <a:rPr kumimoji="1" lang="ja-JP" altLang="en-US" sz="1100" b="1">
              <a:solidFill>
                <a:srgbClr val="FF0000"/>
              </a:solidFill>
            </a:rPr>
            <a:t>日の雨プログラムの変更　</a:t>
          </a:r>
        </a:p>
      </xdr:txBody>
    </xdr:sp>
    <xdr:clientData/>
  </xdr:twoCellAnchor>
  <xdr:oneCellAnchor>
    <xdr:from>
      <xdr:col>7</xdr:col>
      <xdr:colOff>381000</xdr:colOff>
      <xdr:row>23</xdr:row>
      <xdr:rowOff>19050</xdr:rowOff>
    </xdr:from>
    <xdr:ext cx="1581977" cy="465572"/>
    <xdr:sp macro="" textlink="">
      <xdr:nvSpPr>
        <xdr:cNvPr id="7" name="吹き出し: 線 6">
          <a:extLst>
            <a:ext uri="{FF2B5EF4-FFF2-40B4-BE49-F238E27FC236}">
              <a16:creationId xmlns:a16="http://schemas.microsoft.com/office/drawing/2014/main" id="{00000000-0008-0000-0200-000007000000}"/>
            </a:ext>
          </a:extLst>
        </xdr:cNvPr>
        <xdr:cNvSpPr/>
      </xdr:nvSpPr>
      <xdr:spPr>
        <a:xfrm>
          <a:off x="3048000" y="4543425"/>
          <a:ext cx="1581977" cy="465572"/>
        </a:xfrm>
        <a:prstGeom prst="borderCallout1">
          <a:avLst>
            <a:gd name="adj1" fmla="val 4514"/>
            <a:gd name="adj2" fmla="val 568"/>
            <a:gd name="adj3" fmla="val -61341"/>
            <a:gd name="adj4" fmla="val -25050"/>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男児童</a:t>
          </a:r>
          <a:r>
            <a:rPr kumimoji="1" lang="en-US" altLang="ja-JP" sz="1000" b="1">
              <a:solidFill>
                <a:srgbClr val="0000FF"/>
              </a:solidFill>
              <a:latin typeface="游ゴシック" panose="020B0400000000000000" pitchFamily="50" charset="-128"/>
              <a:ea typeface="游ゴシック" panose="020B0400000000000000" pitchFamily="50" charset="-128"/>
            </a:rPr>
            <a:t>1</a:t>
          </a:r>
          <a:r>
            <a:rPr kumimoji="1" lang="ja-JP" altLang="en-US" sz="1000" b="1">
              <a:solidFill>
                <a:srgbClr val="0000FF"/>
              </a:solidFill>
              <a:latin typeface="游ゴシック" panose="020B0400000000000000" pitchFamily="50" charset="-128"/>
              <a:ea typeface="游ゴシック" panose="020B0400000000000000" pitchFamily="50" charset="-128"/>
            </a:rPr>
            <a:t>名が</a:t>
          </a:r>
          <a:r>
            <a:rPr kumimoji="1" lang="en-US" altLang="ja-JP" sz="1000" b="1">
              <a:solidFill>
                <a:srgbClr val="0000FF"/>
              </a:solidFill>
              <a:latin typeface="游ゴシック" panose="020B0400000000000000" pitchFamily="50" charset="-128"/>
              <a:ea typeface="游ゴシック" panose="020B0400000000000000" pitchFamily="50" charset="-128"/>
            </a:rPr>
            <a:t>2</a:t>
          </a:r>
          <a:r>
            <a:rPr kumimoji="1" lang="ja-JP" altLang="en-US" sz="1000" b="1">
              <a:solidFill>
                <a:srgbClr val="0000FF"/>
              </a:solidFill>
              <a:latin typeface="游ゴシック" panose="020B0400000000000000" pitchFamily="50" charset="-128"/>
              <a:ea typeface="游ゴシック" panose="020B0400000000000000" pitchFamily="50" charset="-128"/>
            </a:rPr>
            <a:t>日目から増える。</a:t>
          </a:r>
          <a:endParaRPr kumimoji="1" lang="en-US" altLang="ja-JP" sz="1000" b="1">
            <a:solidFill>
              <a:srgbClr val="0000FF"/>
            </a:solidFill>
            <a:latin typeface="游ゴシック" panose="020B0400000000000000" pitchFamily="50" charset="-128"/>
            <a:ea typeface="游ゴシック" panose="020B0400000000000000" pitchFamily="50" charset="-128"/>
          </a:endParaRPr>
        </a:p>
      </xdr:txBody>
    </xdr:sp>
    <xdr:clientData/>
  </xdr:oneCellAnchor>
  <xdr:oneCellAnchor>
    <xdr:from>
      <xdr:col>9</xdr:col>
      <xdr:colOff>28575</xdr:colOff>
      <xdr:row>34</xdr:row>
      <xdr:rowOff>85725</xdr:rowOff>
    </xdr:from>
    <xdr:ext cx="1581977" cy="465572"/>
    <xdr:sp macro="" textlink="">
      <xdr:nvSpPr>
        <xdr:cNvPr id="9" name="吹き出し: 線 8">
          <a:extLst>
            <a:ext uri="{FF2B5EF4-FFF2-40B4-BE49-F238E27FC236}">
              <a16:creationId xmlns:a16="http://schemas.microsoft.com/office/drawing/2014/main" id="{00000000-0008-0000-0200-000009000000}"/>
            </a:ext>
          </a:extLst>
        </xdr:cNvPr>
        <xdr:cNvSpPr/>
      </xdr:nvSpPr>
      <xdr:spPr>
        <a:xfrm>
          <a:off x="3648075" y="6734175"/>
          <a:ext cx="1581977" cy="465572"/>
        </a:xfrm>
        <a:prstGeom prst="borderCallout1">
          <a:avLst>
            <a:gd name="adj1" fmla="val -1080"/>
            <a:gd name="adj2" fmla="val 99383"/>
            <a:gd name="adj3" fmla="val -28192"/>
            <a:gd name="adj4" fmla="val 126314"/>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男児童</a:t>
          </a:r>
          <a:r>
            <a:rPr kumimoji="1" lang="en-US" altLang="ja-JP" sz="1000" b="1">
              <a:solidFill>
                <a:srgbClr val="0000FF"/>
              </a:solidFill>
              <a:latin typeface="游ゴシック" panose="020B0400000000000000" pitchFamily="50" charset="-128"/>
              <a:ea typeface="游ゴシック" panose="020B0400000000000000" pitchFamily="50" charset="-128"/>
            </a:rPr>
            <a:t>1</a:t>
          </a:r>
          <a:r>
            <a:rPr kumimoji="1" lang="ja-JP" altLang="en-US" sz="1000" b="1">
              <a:solidFill>
                <a:srgbClr val="0000FF"/>
              </a:solidFill>
              <a:latin typeface="游ゴシック" panose="020B0400000000000000" pitchFamily="50" charset="-128"/>
              <a:ea typeface="游ゴシック" panose="020B0400000000000000" pitchFamily="50" charset="-128"/>
            </a:rPr>
            <a:t>名が</a:t>
          </a:r>
          <a:r>
            <a:rPr kumimoji="1" lang="en-US" altLang="ja-JP" sz="1000" b="1">
              <a:solidFill>
                <a:srgbClr val="0000FF"/>
              </a:solidFill>
              <a:latin typeface="游ゴシック" panose="020B0400000000000000" pitchFamily="50" charset="-128"/>
              <a:ea typeface="游ゴシック" panose="020B0400000000000000" pitchFamily="50" charset="-128"/>
            </a:rPr>
            <a:t>19</a:t>
          </a:r>
          <a:r>
            <a:rPr kumimoji="1" lang="ja-JP" altLang="en-US" sz="1000" b="1">
              <a:solidFill>
                <a:srgbClr val="0000FF"/>
              </a:solidFill>
              <a:latin typeface="游ゴシック" panose="020B0400000000000000" pitchFamily="50" charset="-128"/>
              <a:ea typeface="游ゴシック" panose="020B0400000000000000" pitchFamily="50" charset="-128"/>
            </a:rPr>
            <a:t>～</a:t>
          </a:r>
          <a:r>
            <a:rPr kumimoji="1" lang="en-US" altLang="ja-JP" sz="1000" b="1">
              <a:solidFill>
                <a:srgbClr val="0000FF"/>
              </a:solidFill>
              <a:latin typeface="游ゴシック" panose="020B0400000000000000" pitchFamily="50" charset="-128"/>
              <a:ea typeface="游ゴシック" panose="020B0400000000000000" pitchFamily="50" charset="-128"/>
            </a:rPr>
            <a:t>20</a:t>
          </a:r>
          <a:r>
            <a:rPr kumimoji="1" lang="ja-JP" altLang="en-US" sz="1000" b="1">
              <a:solidFill>
                <a:srgbClr val="0000FF"/>
              </a:solidFill>
              <a:latin typeface="游ゴシック" panose="020B0400000000000000" pitchFamily="50" charset="-128"/>
              <a:ea typeface="游ゴシック" panose="020B0400000000000000" pitchFamily="50" charset="-128"/>
            </a:rPr>
            <a:t>日の</a:t>
          </a:r>
          <a:endParaRPr kumimoji="1" lang="en-US" altLang="ja-JP" sz="1000" b="1">
            <a:solidFill>
              <a:srgbClr val="0000FF"/>
            </a:solidFill>
            <a:latin typeface="游ゴシック" panose="020B0400000000000000" pitchFamily="50" charset="-128"/>
            <a:ea typeface="游ゴシック" panose="020B0400000000000000" pitchFamily="50" charset="-128"/>
          </a:endParaRPr>
        </a:p>
        <a:p>
          <a:pPr algn="l"/>
          <a:r>
            <a:rPr kumimoji="1" lang="ja-JP" altLang="en-US" sz="1000" b="1">
              <a:solidFill>
                <a:srgbClr val="0000FF"/>
              </a:solidFill>
              <a:latin typeface="游ゴシック" panose="020B0400000000000000" pitchFamily="50" charset="-128"/>
              <a:ea typeface="游ゴシック" panose="020B0400000000000000" pitchFamily="50" charset="-128"/>
            </a:rPr>
            <a:t>夜から</a:t>
          </a:r>
          <a:r>
            <a:rPr kumimoji="1" lang="en-US" altLang="ja-JP" sz="1000" b="1">
              <a:solidFill>
                <a:srgbClr val="0000FF"/>
              </a:solidFill>
              <a:latin typeface="游ゴシック" panose="020B0400000000000000" pitchFamily="50" charset="-128"/>
              <a:ea typeface="游ゴシック" panose="020B0400000000000000" pitchFamily="50" charset="-128"/>
            </a:rPr>
            <a:t>1</a:t>
          </a:r>
          <a:r>
            <a:rPr kumimoji="1" lang="ja-JP" altLang="en-US" sz="1000" b="1">
              <a:solidFill>
                <a:srgbClr val="0000FF"/>
              </a:solidFill>
              <a:latin typeface="游ゴシック" panose="020B0400000000000000" pitchFamily="50" charset="-128"/>
              <a:ea typeface="游ゴシック" panose="020B0400000000000000" pitchFamily="50" charset="-128"/>
            </a:rPr>
            <a:t>名増える</a:t>
          </a:r>
        </a:p>
      </xdr:txBody>
    </xdr:sp>
    <xdr:clientData/>
  </xdr:oneCellAnchor>
  <xdr:oneCellAnchor>
    <xdr:from>
      <xdr:col>13</xdr:col>
      <xdr:colOff>323850</xdr:colOff>
      <xdr:row>34</xdr:row>
      <xdr:rowOff>114300</xdr:rowOff>
    </xdr:from>
    <xdr:ext cx="1581977" cy="465572"/>
    <xdr:sp macro="" textlink="">
      <xdr:nvSpPr>
        <xdr:cNvPr id="10" name="吹き出し: 線 9">
          <a:extLst>
            <a:ext uri="{FF2B5EF4-FFF2-40B4-BE49-F238E27FC236}">
              <a16:creationId xmlns:a16="http://schemas.microsoft.com/office/drawing/2014/main" id="{00000000-0008-0000-0200-00000A000000}"/>
            </a:ext>
          </a:extLst>
        </xdr:cNvPr>
        <xdr:cNvSpPr/>
      </xdr:nvSpPr>
      <xdr:spPr>
        <a:xfrm>
          <a:off x="5848350" y="6762750"/>
          <a:ext cx="1581977" cy="465572"/>
        </a:xfrm>
        <a:prstGeom prst="borderCallout1">
          <a:avLst>
            <a:gd name="adj1" fmla="val -1829"/>
            <a:gd name="adj2" fmla="val 51877"/>
            <a:gd name="adj3" fmla="val -34580"/>
            <a:gd name="adj4" fmla="val 73187"/>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全日程キャンセル男児がアレルギー該当者</a:t>
          </a:r>
        </a:p>
      </xdr:txBody>
    </xdr:sp>
    <xdr:clientData/>
  </xdr:oneCellAnchor>
  <xdr:oneCellAnchor>
    <xdr:from>
      <xdr:col>10</xdr:col>
      <xdr:colOff>9525</xdr:colOff>
      <xdr:row>43</xdr:row>
      <xdr:rowOff>0</xdr:rowOff>
    </xdr:from>
    <xdr:ext cx="1943100" cy="465572"/>
    <xdr:sp macro="" textlink="">
      <xdr:nvSpPr>
        <xdr:cNvPr id="11" name="吹き出し: 線 10">
          <a:extLst>
            <a:ext uri="{FF2B5EF4-FFF2-40B4-BE49-F238E27FC236}">
              <a16:creationId xmlns:a16="http://schemas.microsoft.com/office/drawing/2014/main" id="{00000000-0008-0000-0200-00000B000000}"/>
            </a:ext>
          </a:extLst>
        </xdr:cNvPr>
        <xdr:cNvSpPr/>
      </xdr:nvSpPr>
      <xdr:spPr>
        <a:xfrm>
          <a:off x="4105275" y="8648700"/>
          <a:ext cx="1943100" cy="465572"/>
        </a:xfrm>
        <a:prstGeom prst="borderCallout1">
          <a:avLst>
            <a:gd name="adj1" fmla="val 750"/>
            <a:gd name="adj2" fmla="val 51096"/>
            <a:gd name="adj3" fmla="val -69435"/>
            <a:gd name="adj4" fmla="val 77167"/>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勾玉からマイ箸へ変更</a:t>
          </a:r>
          <a:endParaRPr kumimoji="1" lang="en-US" altLang="ja-JP" sz="1000" b="1">
            <a:solidFill>
              <a:srgbClr val="0000FF"/>
            </a:solidFill>
            <a:latin typeface="游ゴシック" panose="020B0400000000000000" pitchFamily="50" charset="-128"/>
            <a:ea typeface="游ゴシック" panose="020B0400000000000000" pitchFamily="50" charset="-128"/>
          </a:endParaRPr>
        </a:p>
        <a:p>
          <a:pPr algn="l"/>
          <a:r>
            <a:rPr kumimoji="1" lang="ja-JP" altLang="en-US" sz="1000" b="1">
              <a:solidFill>
                <a:srgbClr val="0000FF"/>
              </a:solidFill>
              <a:latin typeface="游ゴシック" panose="020B0400000000000000" pitchFamily="50" charset="-128"/>
              <a:ea typeface="游ゴシック" panose="020B0400000000000000" pitchFamily="50" charset="-128"/>
            </a:rPr>
            <a:t>キャンセル分は「</a:t>
          </a:r>
          <a:r>
            <a:rPr kumimoji="1" lang="en-US" altLang="ja-JP" sz="1000" b="1">
              <a:solidFill>
                <a:srgbClr val="0000FF"/>
              </a:solidFill>
              <a:latin typeface="游ゴシック" panose="020B0400000000000000" pitchFamily="50" charset="-128"/>
              <a:ea typeface="游ゴシック" panose="020B0400000000000000" pitchFamily="50" charset="-128"/>
            </a:rPr>
            <a:t>0</a:t>
          </a:r>
          <a:r>
            <a:rPr kumimoji="1" lang="ja-JP" altLang="en-US" sz="1000" b="1">
              <a:solidFill>
                <a:srgbClr val="0000FF"/>
              </a:solidFill>
              <a:latin typeface="游ゴシック" panose="020B0400000000000000" pitchFamily="50" charset="-128"/>
              <a:ea typeface="游ゴシック" panose="020B0400000000000000" pitchFamily="50" charset="-128"/>
            </a:rPr>
            <a:t>」と記載</a:t>
          </a:r>
        </a:p>
      </xdr:txBody>
    </xdr:sp>
    <xdr:clientData/>
  </xdr:oneCellAnchor>
  <xdr:oneCellAnchor>
    <xdr:from>
      <xdr:col>4</xdr:col>
      <xdr:colOff>123825</xdr:colOff>
      <xdr:row>49</xdr:row>
      <xdr:rowOff>104775</xdr:rowOff>
    </xdr:from>
    <xdr:ext cx="1511794" cy="465572"/>
    <xdr:sp macro="" textlink="">
      <xdr:nvSpPr>
        <xdr:cNvPr id="12" name="吹き出し: 線 11">
          <a:extLst>
            <a:ext uri="{FF2B5EF4-FFF2-40B4-BE49-F238E27FC236}">
              <a16:creationId xmlns:a16="http://schemas.microsoft.com/office/drawing/2014/main" id="{00000000-0008-0000-0200-00000C000000}"/>
            </a:ext>
          </a:extLst>
        </xdr:cNvPr>
        <xdr:cNvSpPr/>
      </xdr:nvSpPr>
      <xdr:spPr>
        <a:xfrm>
          <a:off x="1362075" y="9648825"/>
          <a:ext cx="1511794" cy="465572"/>
        </a:xfrm>
        <a:prstGeom prst="borderCallout1">
          <a:avLst>
            <a:gd name="adj1" fmla="val -5387"/>
            <a:gd name="adj2" fmla="val 55018"/>
            <a:gd name="adj3" fmla="val -77194"/>
            <a:gd name="adj4" fmla="val 127116"/>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男児</a:t>
          </a:r>
          <a:r>
            <a:rPr kumimoji="1" lang="en-US" altLang="ja-JP" sz="1000" b="1">
              <a:solidFill>
                <a:srgbClr val="0000FF"/>
              </a:solidFill>
              <a:latin typeface="游ゴシック" panose="020B0400000000000000" pitchFamily="50" charset="-128"/>
              <a:ea typeface="游ゴシック" panose="020B0400000000000000" pitchFamily="50" charset="-128"/>
            </a:rPr>
            <a:t>1</a:t>
          </a:r>
          <a:r>
            <a:rPr kumimoji="1" lang="ja-JP" altLang="en-US" sz="1000" b="1">
              <a:solidFill>
                <a:srgbClr val="0000FF"/>
              </a:solidFill>
              <a:latin typeface="游ゴシック" panose="020B0400000000000000" pitchFamily="50" charset="-128"/>
              <a:ea typeface="游ゴシック" panose="020B0400000000000000" pitchFamily="50" charset="-128"/>
            </a:rPr>
            <a:t>名が全日程、</a:t>
          </a:r>
          <a:r>
            <a:rPr kumimoji="1" lang="en-US" altLang="ja-JP" sz="1000" b="1">
              <a:solidFill>
                <a:srgbClr val="0000FF"/>
              </a:solidFill>
              <a:latin typeface="游ゴシック" panose="020B0400000000000000" pitchFamily="50" charset="-128"/>
              <a:ea typeface="游ゴシック" panose="020B0400000000000000" pitchFamily="50" charset="-128"/>
            </a:rPr>
            <a:t>1</a:t>
          </a:r>
          <a:r>
            <a:rPr kumimoji="1" lang="ja-JP" altLang="en-US" sz="1000" b="1">
              <a:solidFill>
                <a:srgbClr val="0000FF"/>
              </a:solidFill>
              <a:latin typeface="游ゴシック" panose="020B0400000000000000" pitchFamily="50" charset="-128"/>
              <a:ea typeface="游ゴシック" panose="020B0400000000000000" pitchFamily="50" charset="-128"/>
            </a:rPr>
            <a:t>名が</a:t>
          </a:r>
          <a:r>
            <a:rPr kumimoji="1" lang="en-US" altLang="ja-JP" sz="1000" b="1">
              <a:solidFill>
                <a:srgbClr val="0000FF"/>
              </a:solidFill>
              <a:latin typeface="游ゴシック" panose="020B0400000000000000" pitchFamily="50" charset="-128"/>
              <a:ea typeface="游ゴシック" panose="020B0400000000000000" pitchFamily="50" charset="-128"/>
            </a:rPr>
            <a:t>1</a:t>
          </a:r>
          <a:r>
            <a:rPr kumimoji="1" lang="ja-JP" altLang="en-US" sz="1000" b="1">
              <a:solidFill>
                <a:srgbClr val="0000FF"/>
              </a:solidFill>
              <a:latin typeface="游ゴシック" panose="020B0400000000000000" pitchFamily="50" charset="-128"/>
              <a:ea typeface="游ゴシック" panose="020B0400000000000000" pitchFamily="50" charset="-128"/>
            </a:rPr>
            <a:t>泊</a:t>
          </a:r>
          <a:r>
            <a:rPr kumimoji="1" lang="en-US" altLang="ja-JP" sz="1000" b="1">
              <a:solidFill>
                <a:srgbClr val="0000FF"/>
              </a:solidFill>
              <a:latin typeface="游ゴシック" panose="020B0400000000000000" pitchFamily="50" charset="-128"/>
              <a:ea typeface="游ゴシック" panose="020B0400000000000000" pitchFamily="50" charset="-128"/>
            </a:rPr>
            <a:t>2</a:t>
          </a:r>
          <a:r>
            <a:rPr kumimoji="1" lang="ja-JP" altLang="en-US" sz="1000" b="1">
              <a:solidFill>
                <a:srgbClr val="0000FF"/>
              </a:solidFill>
              <a:latin typeface="游ゴシック" panose="020B0400000000000000" pitchFamily="50" charset="-128"/>
              <a:ea typeface="游ゴシック" panose="020B0400000000000000" pitchFamily="50" charset="-128"/>
            </a:rPr>
            <a:t>日へ変更で</a:t>
          </a:r>
          <a:r>
            <a:rPr kumimoji="1" lang="en-US" altLang="ja-JP" sz="1000" b="1">
              <a:solidFill>
                <a:srgbClr val="0000FF"/>
              </a:solidFill>
              <a:latin typeface="游ゴシック" panose="020B0400000000000000" pitchFamily="50" charset="-128"/>
              <a:ea typeface="游ゴシック" panose="020B0400000000000000" pitchFamily="50" charset="-128"/>
            </a:rPr>
            <a:t>76</a:t>
          </a:r>
          <a:r>
            <a:rPr kumimoji="1" lang="ja-JP" altLang="en-US" sz="1000" b="1">
              <a:solidFill>
                <a:srgbClr val="0000FF"/>
              </a:solidFill>
              <a:latin typeface="游ゴシック" panose="020B0400000000000000" pitchFamily="50" charset="-128"/>
              <a:ea typeface="游ゴシック" panose="020B0400000000000000" pitchFamily="50" charset="-128"/>
            </a:rPr>
            <a:t>→</a:t>
          </a:r>
          <a:r>
            <a:rPr kumimoji="1" lang="en-US" altLang="ja-JP" sz="1000" b="1">
              <a:solidFill>
                <a:srgbClr val="0000FF"/>
              </a:solidFill>
              <a:latin typeface="游ゴシック" panose="020B0400000000000000" pitchFamily="50" charset="-128"/>
              <a:ea typeface="游ゴシック" panose="020B0400000000000000" pitchFamily="50" charset="-128"/>
            </a:rPr>
            <a:t>75</a:t>
          </a:r>
          <a:endParaRPr kumimoji="1" lang="ja-JP" altLang="en-US" sz="1000" b="1">
            <a:solidFill>
              <a:srgbClr val="0000FF"/>
            </a:solidFill>
            <a:latin typeface="游ゴシック" panose="020B0400000000000000" pitchFamily="50" charset="-128"/>
            <a:ea typeface="游ゴシック" panose="020B0400000000000000" pitchFamily="50" charset="-128"/>
          </a:endParaRPr>
        </a:p>
      </xdr:txBody>
    </xdr:sp>
    <xdr:clientData/>
  </xdr:oneCellAnchor>
  <xdr:oneCellAnchor>
    <xdr:from>
      <xdr:col>14</xdr:col>
      <xdr:colOff>209550</xdr:colOff>
      <xdr:row>4</xdr:row>
      <xdr:rowOff>161925</xdr:rowOff>
    </xdr:from>
    <xdr:ext cx="1581977" cy="465572"/>
    <xdr:sp macro="" textlink="">
      <xdr:nvSpPr>
        <xdr:cNvPr id="14" name="吹き出し: 線 13">
          <a:extLst>
            <a:ext uri="{FF2B5EF4-FFF2-40B4-BE49-F238E27FC236}">
              <a16:creationId xmlns:a16="http://schemas.microsoft.com/office/drawing/2014/main" id="{00000000-0008-0000-0200-00000E000000}"/>
            </a:ext>
          </a:extLst>
        </xdr:cNvPr>
        <xdr:cNvSpPr/>
      </xdr:nvSpPr>
      <xdr:spPr>
        <a:xfrm>
          <a:off x="5953125" y="619125"/>
          <a:ext cx="1581977" cy="465572"/>
        </a:xfrm>
        <a:prstGeom prst="borderCallout1">
          <a:avLst>
            <a:gd name="adj1" fmla="val 4514"/>
            <a:gd name="adj2" fmla="val 568"/>
            <a:gd name="adj3" fmla="val -53990"/>
            <a:gd name="adj4" fmla="val -35286"/>
          </a:avLst>
        </a:prstGeom>
        <a:solidFill>
          <a:schemeClr val="bg1"/>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36000" tIns="36000" rIns="36000" bIns="0" rtlCol="0" anchor="t">
          <a:spAutoFit/>
        </a:bodyPr>
        <a:lstStyle/>
        <a:p>
          <a:pPr algn="l"/>
          <a:r>
            <a:rPr kumimoji="1" lang="ja-JP" altLang="en-US" sz="1000" b="1">
              <a:solidFill>
                <a:srgbClr val="FF0000"/>
              </a:solidFill>
              <a:latin typeface="游ゴシック" panose="020B0400000000000000" pitchFamily="50" charset="-128"/>
              <a:ea typeface="游ゴシック" panose="020B0400000000000000" pitchFamily="50" charset="-128"/>
            </a:rPr>
            <a:t>必ず最新の日付を記入して下さい！</a:t>
          </a:r>
          <a:endParaRPr kumimoji="1" lang="en-US" altLang="ja-JP" sz="1000" b="1">
            <a:solidFill>
              <a:srgbClr val="FF0000"/>
            </a:solidFill>
            <a:latin typeface="游ゴシック" panose="020B0400000000000000" pitchFamily="50" charset="-128"/>
            <a:ea typeface="游ゴシック" panose="020B04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94</xdr:col>
      <xdr:colOff>65627</xdr:colOff>
      <xdr:row>9</xdr:row>
      <xdr:rowOff>180436</xdr:rowOff>
    </xdr:from>
    <xdr:to>
      <xdr:col>112</xdr:col>
      <xdr:colOff>34324</xdr:colOff>
      <xdr:row>14</xdr:row>
      <xdr:rowOff>63980</xdr:rowOff>
    </xdr:to>
    <xdr:sp macro="" textlink="">
      <xdr:nvSpPr>
        <xdr:cNvPr id="9" name="Text Box 26">
          <a:extLst>
            <a:ext uri="{FF2B5EF4-FFF2-40B4-BE49-F238E27FC236}">
              <a16:creationId xmlns:a16="http://schemas.microsoft.com/office/drawing/2014/main" id="{00000000-0008-0000-0300-000009000000}"/>
            </a:ext>
          </a:extLst>
        </xdr:cNvPr>
        <xdr:cNvSpPr txBox="1">
          <a:spLocks noChangeArrowheads="1"/>
        </xdr:cNvSpPr>
      </xdr:nvSpPr>
      <xdr:spPr bwMode="auto">
        <a:xfrm>
          <a:off x="13248227" y="1694911"/>
          <a:ext cx="2578547" cy="1217044"/>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エクセルの枠線</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格子線</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を表示させたりさせない方法</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メニューバーの「ページレイアウトタブ」→「シートのオプション」→「枠線」→「表示」のチェックを入れる、もしくは外します。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または、メニューバーの</a:t>
          </a:r>
          <a:r>
            <a:rPr lang="ja-JP" altLang="ja-JP" sz="1000" b="0" i="0" baseline="0">
              <a:effectLst/>
              <a:latin typeface="+mn-lt"/>
              <a:ea typeface="+mn-ea"/>
              <a:cs typeface="+mn-cs"/>
            </a:rPr>
            <a:t>「表示タブ」→「表示」</a:t>
          </a:r>
          <a:r>
            <a:rPr lang="ja-JP" altLang="en-US" sz="1000" b="0" i="0" u="none" strike="noStrike" baseline="0">
              <a:solidFill>
                <a:srgbClr val="000000"/>
              </a:solidFill>
              <a:latin typeface="ＭＳ Ｐゴシック"/>
              <a:ea typeface="ＭＳ Ｐゴシック"/>
            </a:rPr>
            <a:t>→「枠線」のチェックを入れる、もしくは外します。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10</xdr:col>
          <xdr:colOff>0</xdr:colOff>
          <xdr:row>10</xdr:row>
          <xdr:rowOff>266700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14</xdr:col>
          <xdr:colOff>0</xdr:colOff>
          <xdr:row>10</xdr:row>
          <xdr:rowOff>266700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担当者</a:t>
              </a:r>
            </a:p>
          </xdr:txBody>
        </xdr:sp>
        <xdr:clientData/>
      </xdr:twoCellAnchor>
    </mc:Choice>
    <mc:Fallback/>
  </mc:AlternateContent>
  <xdr:twoCellAnchor>
    <xdr:from>
      <xdr:col>94</xdr:col>
      <xdr:colOff>91116</xdr:colOff>
      <xdr:row>18</xdr:row>
      <xdr:rowOff>28036</xdr:rowOff>
    </xdr:from>
    <xdr:to>
      <xdr:col>112</xdr:col>
      <xdr:colOff>65597</xdr:colOff>
      <xdr:row>24</xdr:row>
      <xdr:rowOff>64698</xdr:rowOff>
    </xdr:to>
    <xdr:sp macro="" textlink="">
      <xdr:nvSpPr>
        <xdr:cNvPr id="14" name="Text Box 26">
          <a:extLst>
            <a:ext uri="{FF2B5EF4-FFF2-40B4-BE49-F238E27FC236}">
              <a16:creationId xmlns:a16="http://schemas.microsoft.com/office/drawing/2014/main" id="{00000000-0008-0000-0300-00000E000000}"/>
            </a:ext>
          </a:extLst>
        </xdr:cNvPr>
        <xdr:cNvSpPr txBox="1">
          <a:spLocks noChangeArrowheads="1"/>
        </xdr:cNvSpPr>
      </xdr:nvSpPr>
      <xdr:spPr bwMode="auto">
        <a:xfrm>
          <a:off x="13273716" y="3676111"/>
          <a:ext cx="2584331" cy="808187"/>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各セルのコメントを表示させたりさせない方法</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メニューバーの「校閲タブ」→「すべてのコメントの表示」をクリックします。</a:t>
          </a:r>
        </a:p>
      </xdr:txBody>
    </xdr:sp>
    <xdr:clientData/>
  </xdr:twoCellAnchor>
  <mc:AlternateContent xmlns:mc="http://schemas.openxmlformats.org/markup-compatibility/2006">
    <mc:Choice xmlns:a14="http://schemas.microsoft.com/office/drawing/2010/main" Requires="a14">
      <xdr:twoCellAnchor>
        <xdr:from>
          <xdr:col>87</xdr:col>
          <xdr:colOff>114300</xdr:colOff>
          <xdr:row>7</xdr:row>
          <xdr:rowOff>6450</xdr:rowOff>
        </xdr:from>
        <xdr:to>
          <xdr:col>92</xdr:col>
          <xdr:colOff>37564</xdr:colOff>
          <xdr:row>10</xdr:row>
          <xdr:rowOff>0</xdr:rowOff>
        </xdr:to>
        <xdr:grpSp>
          <xdr:nvGrpSpPr>
            <xdr:cNvPr id="24073" name="要配慮">
              <a:extLst>
                <a:ext uri="{FF2B5EF4-FFF2-40B4-BE49-F238E27FC236}">
                  <a16:creationId xmlns:a16="http://schemas.microsoft.com/office/drawing/2014/main" id="{00000000-0008-0000-0300-0000095E0000}"/>
                </a:ext>
              </a:extLst>
            </xdr:cNvPr>
            <xdr:cNvGrpSpPr>
              <a:grpSpLocks/>
            </xdr:cNvGrpSpPr>
          </xdr:nvGrpSpPr>
          <xdr:grpSpPr bwMode="auto">
            <a:xfrm>
              <a:off x="12353926" y="1216118"/>
              <a:ext cx="637639" cy="565057"/>
              <a:chOff x="7541854" y="6895447"/>
              <a:chExt cx="1354981" cy="713145"/>
            </a:xfrm>
          </xdr:grpSpPr>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7541854" y="7286822"/>
                <a:ext cx="1041030" cy="3217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sp macro="" textlink="">
            <xdr:nvSpPr>
              <xdr:cNvPr id="9221" name="Group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7583538" y="6895447"/>
                <a:ext cx="1313297" cy="286572"/>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70</xdr:col>
          <xdr:colOff>9525</xdr:colOff>
          <xdr:row>9</xdr:row>
          <xdr:rowOff>247650</xdr:rowOff>
        </xdr:from>
        <xdr:to>
          <xdr:col>83</xdr:col>
          <xdr:colOff>133350</xdr:colOff>
          <xdr:row>10</xdr:row>
          <xdr:rowOff>276225</xdr:rowOff>
        </xdr:to>
        <xdr:grpSp>
          <xdr:nvGrpSpPr>
            <xdr:cNvPr id="24074" name="団体事務室">
              <a:extLst>
                <a:ext uri="{FF2B5EF4-FFF2-40B4-BE49-F238E27FC236}">
                  <a16:creationId xmlns:a16="http://schemas.microsoft.com/office/drawing/2014/main" id="{00000000-0008-0000-0300-00000A5E0000}"/>
                </a:ext>
              </a:extLst>
            </xdr:cNvPr>
            <xdr:cNvGrpSpPr>
              <a:grpSpLocks/>
            </xdr:cNvGrpSpPr>
          </xdr:nvGrpSpPr>
          <xdr:grpSpPr bwMode="auto">
            <a:xfrm>
              <a:off x="9772645" y="1762125"/>
              <a:ext cx="2028825" cy="295275"/>
              <a:chOff x="10331885" y="1784169"/>
              <a:chExt cx="1499690" cy="245233"/>
            </a:xfrm>
          </xdr:grpSpPr>
          <xdr:sp macro="" textlink="">
            <xdr:nvSpPr>
              <xdr:cNvPr id="9677" name="Option Button 461" hidden="1">
                <a:extLst>
                  <a:ext uri="{63B3BB69-23CF-44E3-9099-C40C66FF867C}">
                    <a14:compatExt spid="_x0000_s9677"/>
                  </a:ext>
                  <a:ext uri="{FF2B5EF4-FFF2-40B4-BE49-F238E27FC236}">
                    <a16:creationId xmlns:a16="http://schemas.microsoft.com/office/drawing/2014/main" id="{00000000-0008-0000-0300-0000CD250000}"/>
                  </a:ext>
                </a:extLst>
              </xdr:cNvPr>
              <xdr:cNvSpPr/>
            </xdr:nvSpPr>
            <xdr:spPr bwMode="auto">
              <a:xfrm>
                <a:off x="10418929" y="1851688"/>
                <a:ext cx="540082" cy="1386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9678" name="Option Button 462" hidden="1">
                <a:extLst>
                  <a:ext uri="{63B3BB69-23CF-44E3-9099-C40C66FF867C}">
                    <a14:compatExt spid="_x0000_s9678"/>
                  </a:ext>
                  <a:ext uri="{FF2B5EF4-FFF2-40B4-BE49-F238E27FC236}">
                    <a16:creationId xmlns:a16="http://schemas.microsoft.com/office/drawing/2014/main" id="{00000000-0008-0000-0300-0000CE250000}"/>
                  </a:ext>
                </a:extLst>
              </xdr:cNvPr>
              <xdr:cNvSpPr/>
            </xdr:nvSpPr>
            <xdr:spPr bwMode="auto">
              <a:xfrm>
                <a:off x="11133304" y="1848134"/>
                <a:ext cx="502835" cy="144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sp macro="" textlink="">
            <xdr:nvSpPr>
              <xdr:cNvPr id="9679" name="Group Box 463" hidden="1">
                <a:extLst>
                  <a:ext uri="{63B3BB69-23CF-44E3-9099-C40C66FF867C}">
                    <a14:compatExt spid="_x0000_s9679"/>
                  </a:ext>
                  <a:ext uri="{FF2B5EF4-FFF2-40B4-BE49-F238E27FC236}">
                    <a16:creationId xmlns:a16="http://schemas.microsoft.com/office/drawing/2014/main" id="{00000000-0008-0000-0300-0000CF250000}"/>
                  </a:ext>
                </a:extLst>
              </xdr:cNvPr>
              <xdr:cNvSpPr/>
            </xdr:nvSpPr>
            <xdr:spPr bwMode="auto">
              <a:xfrm>
                <a:off x="10331885" y="1784169"/>
                <a:ext cx="1499690" cy="245233"/>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70</xdr:col>
          <xdr:colOff>0</xdr:colOff>
          <xdr:row>10</xdr:row>
          <xdr:rowOff>257175</xdr:rowOff>
        </xdr:from>
        <xdr:to>
          <xdr:col>92</xdr:col>
          <xdr:colOff>0</xdr:colOff>
          <xdr:row>12</xdr:row>
          <xdr:rowOff>9525</xdr:rowOff>
        </xdr:to>
        <xdr:grpSp>
          <xdr:nvGrpSpPr>
            <xdr:cNvPr id="24075" name="講師棟">
              <a:extLst>
                <a:ext uri="{FF2B5EF4-FFF2-40B4-BE49-F238E27FC236}">
                  <a16:creationId xmlns:a16="http://schemas.microsoft.com/office/drawing/2014/main" id="{00000000-0008-0000-0300-00000B5E0000}"/>
                </a:ext>
              </a:extLst>
            </xdr:cNvPr>
            <xdr:cNvGrpSpPr>
              <a:grpSpLocks/>
            </xdr:cNvGrpSpPr>
          </xdr:nvGrpSpPr>
          <xdr:grpSpPr bwMode="auto">
            <a:xfrm>
              <a:off x="9763125" y="2038350"/>
              <a:ext cx="3190875" cy="323850"/>
              <a:chOff x="9512840" y="2626460"/>
              <a:chExt cx="3161479" cy="444633"/>
            </a:xfrm>
          </xdr:grpSpPr>
          <xdr:sp macro="" textlink="">
            <xdr:nvSpPr>
              <xdr:cNvPr id="9687" name="Group Box 471" hidden="1">
                <a:extLst>
                  <a:ext uri="{63B3BB69-23CF-44E3-9099-C40C66FF867C}">
                    <a14:compatExt spid="_x0000_s9687"/>
                  </a:ext>
                  <a:ext uri="{FF2B5EF4-FFF2-40B4-BE49-F238E27FC236}">
                    <a16:creationId xmlns:a16="http://schemas.microsoft.com/office/drawing/2014/main" id="{00000000-0008-0000-0300-0000D7250000}"/>
                  </a:ext>
                </a:extLst>
              </xdr:cNvPr>
              <xdr:cNvSpPr/>
            </xdr:nvSpPr>
            <xdr:spPr bwMode="auto">
              <a:xfrm>
                <a:off x="9512840" y="2626460"/>
                <a:ext cx="3161479" cy="444633"/>
              </a:xfrm>
              <a:prstGeom prst="rect">
                <a:avLst/>
              </a:prstGeom>
              <a:noFill/>
              <a:ln w="9525">
                <a:miter lim="800000"/>
                <a:headEnd/>
                <a:tailEnd/>
              </a:ln>
              <a:extLst>
                <a:ext uri="{909E8E84-426E-40DD-AFC4-6F175D3DCCD1}">
                  <a14:hiddenFill>
                    <a:noFill/>
                  </a14:hiddenFill>
                </a:ext>
              </a:extLst>
            </xdr:spPr>
          </xdr:sp>
          <xdr:sp macro="" textlink="">
            <xdr:nvSpPr>
              <xdr:cNvPr id="9689" name="Option Button 473" hidden="1">
                <a:extLst>
                  <a:ext uri="{63B3BB69-23CF-44E3-9099-C40C66FF867C}">
                    <a14:compatExt spid="_x0000_s9689"/>
                  </a:ext>
                  <a:ext uri="{FF2B5EF4-FFF2-40B4-BE49-F238E27FC236}">
                    <a16:creationId xmlns:a16="http://schemas.microsoft.com/office/drawing/2014/main" id="{00000000-0008-0000-0300-0000D9250000}"/>
                  </a:ext>
                </a:extLst>
              </xdr:cNvPr>
              <xdr:cNvSpPr/>
            </xdr:nvSpPr>
            <xdr:spPr bwMode="auto">
              <a:xfrm>
                <a:off x="9618799" y="2739754"/>
                <a:ext cx="473604" cy="248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9691" name="Option Button 475" hidden="1">
                <a:extLst>
                  <a:ext uri="{63B3BB69-23CF-44E3-9099-C40C66FF867C}">
                    <a14:compatExt spid="_x0000_s9691"/>
                  </a:ext>
                  <a:ext uri="{FF2B5EF4-FFF2-40B4-BE49-F238E27FC236}">
                    <a16:creationId xmlns:a16="http://schemas.microsoft.com/office/drawing/2014/main" id="{00000000-0008-0000-0300-0000DB250000}"/>
                  </a:ext>
                </a:extLst>
              </xdr:cNvPr>
              <xdr:cNvSpPr/>
            </xdr:nvSpPr>
            <xdr:spPr bwMode="auto">
              <a:xfrm>
                <a:off x="12205892" y="2738117"/>
                <a:ext cx="426192" cy="248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grpSp>
        <xdr:clientData/>
      </xdr:twoCellAnchor>
    </mc:Choice>
    <mc:Fallback/>
  </mc:AlternateContent>
  <xdr:twoCellAnchor>
    <xdr:from>
      <xdr:col>70</xdr:col>
      <xdr:colOff>9525</xdr:colOff>
      <xdr:row>12</xdr:row>
      <xdr:rowOff>0</xdr:rowOff>
    </xdr:from>
    <xdr:to>
      <xdr:col>91</xdr:col>
      <xdr:colOff>28575</xdr:colOff>
      <xdr:row>13</xdr:row>
      <xdr:rowOff>0</xdr:rowOff>
    </xdr:to>
    <xdr:grpSp>
      <xdr:nvGrpSpPr>
        <xdr:cNvPr id="24076" name="洗濯室">
          <a:extLst>
            <a:ext uri="{FF2B5EF4-FFF2-40B4-BE49-F238E27FC236}">
              <a16:creationId xmlns:a16="http://schemas.microsoft.com/office/drawing/2014/main" id="{00000000-0008-0000-0300-00000C5E0000}"/>
            </a:ext>
          </a:extLst>
        </xdr:cNvPr>
        <xdr:cNvGrpSpPr>
          <a:grpSpLocks/>
        </xdr:cNvGrpSpPr>
      </xdr:nvGrpSpPr>
      <xdr:grpSpPr bwMode="auto">
        <a:xfrm>
          <a:off x="9772650" y="2352675"/>
          <a:ext cx="3067050" cy="285750"/>
          <a:chOff x="9533310" y="3712717"/>
          <a:chExt cx="3351787" cy="231032"/>
        </a:xfrm>
      </xdr:grpSpPr>
      <xdr:sp macro="" textlink="">
        <xdr:nvSpPr>
          <xdr:cNvPr id="9709" name="Group Box 493" hidden="1">
            <a:extLst>
              <a:ext uri="{63B3BB69-23CF-44E3-9099-C40C66FF867C}">
                <a14:compatExt xmlns:a14="http://schemas.microsoft.com/office/drawing/2010/main" spid="_x0000_s9709"/>
              </a:ext>
              <a:ext uri="{FF2B5EF4-FFF2-40B4-BE49-F238E27FC236}">
                <a16:creationId xmlns:a16="http://schemas.microsoft.com/office/drawing/2014/main" id="{00000000-0008-0000-0300-0000ED250000}"/>
              </a:ext>
            </a:extLst>
          </xdr:cNvPr>
          <xdr:cNvSpPr/>
        </xdr:nvSpPr>
        <xdr:spPr bwMode="auto">
          <a:xfrm>
            <a:off x="9533310" y="3712717"/>
            <a:ext cx="3351787" cy="231032"/>
          </a:xfrm>
          <a:prstGeom prst="rect">
            <a:avLst/>
          </a:prstGeom>
          <a:noFill/>
          <a:ln w="9525">
            <a:miter lim="800000"/>
            <a:headEnd/>
            <a:tailEnd/>
          </a:ln>
          <a:extLst>
            <a:ext uri="{909E8E84-426E-40DD-AFC4-6F175D3DCCD1}">
              <a14:hiddenFill xmlns:a14="http://schemas.microsoft.com/office/drawing/2010/main">
                <a:noFill/>
              </a14:hiddenFill>
            </a:ext>
          </a:extLst>
        </xdr:spPr>
      </xdr:sp>
      <xdr:sp macro="" textlink="">
        <xdr:nvSpPr>
          <xdr:cNvPr id="9710" name="Option Button 494" hidden="1">
            <a:extLst>
              <a:ext uri="{63B3BB69-23CF-44E3-9099-C40C66FF867C}">
                <a14:compatExt xmlns:a14="http://schemas.microsoft.com/office/drawing/2010/main" spid="_x0000_s9710"/>
              </a:ext>
              <a:ext uri="{FF2B5EF4-FFF2-40B4-BE49-F238E27FC236}">
                <a16:creationId xmlns:a16="http://schemas.microsoft.com/office/drawing/2014/main" id="{00000000-0008-0000-0300-0000EE250000}"/>
              </a:ext>
            </a:extLst>
          </xdr:cNvPr>
          <xdr:cNvSpPr/>
        </xdr:nvSpPr>
        <xdr:spPr bwMode="auto">
          <a:xfrm>
            <a:off x="9663011" y="3769468"/>
            <a:ext cx="502393" cy="135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9711" name="Option Button 495" hidden="1">
            <a:extLst>
              <a:ext uri="{63B3BB69-23CF-44E3-9099-C40C66FF867C}">
                <a14:compatExt xmlns:a14="http://schemas.microsoft.com/office/drawing/2010/main" spid="_x0000_s9711"/>
              </a:ext>
              <a:ext uri="{FF2B5EF4-FFF2-40B4-BE49-F238E27FC236}">
                <a16:creationId xmlns:a16="http://schemas.microsoft.com/office/drawing/2014/main" id="{00000000-0008-0000-0300-0000EF250000}"/>
              </a:ext>
            </a:extLst>
          </xdr:cNvPr>
          <xdr:cNvSpPr/>
        </xdr:nvSpPr>
        <xdr:spPr bwMode="auto">
          <a:xfrm>
            <a:off x="12111949" y="3741501"/>
            <a:ext cx="598860" cy="1657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grpSp>
    <xdr:clientData/>
  </xdr:twoCellAnchor>
  <mc:AlternateContent xmlns:mc="http://schemas.openxmlformats.org/markup-compatibility/2006">
    <mc:Choice xmlns:a14="http://schemas.microsoft.com/office/drawing/2010/main" Requires="a14">
      <xdr:twoCellAnchor editAs="oneCell">
        <xdr:from>
          <xdr:col>37</xdr:col>
          <xdr:colOff>28575</xdr:colOff>
          <xdr:row>12</xdr:row>
          <xdr:rowOff>19050</xdr:rowOff>
        </xdr:from>
        <xdr:to>
          <xdr:col>38</xdr:col>
          <xdr:colOff>123825</xdr:colOff>
          <xdr:row>12</xdr:row>
          <xdr:rowOff>219075</xdr:rowOff>
        </xdr:to>
        <xdr:sp macro="" textlink="">
          <xdr:nvSpPr>
            <xdr:cNvPr id="9733" name="Check Box 517" hidden="1">
              <a:extLst>
                <a:ext uri="{63B3BB69-23CF-44E3-9099-C40C66FF867C}">
                  <a14:compatExt spid="_x0000_s9733"/>
                </a:ext>
                <a:ext uri="{FF2B5EF4-FFF2-40B4-BE49-F238E27FC236}">
                  <a16:creationId xmlns:a16="http://schemas.microsoft.com/office/drawing/2014/main" id="{00000000-0008-0000-0300-00000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xdr:row>
          <xdr:rowOff>28575</xdr:rowOff>
        </xdr:from>
        <xdr:to>
          <xdr:col>38</xdr:col>
          <xdr:colOff>114300</xdr:colOff>
          <xdr:row>13</xdr:row>
          <xdr:rowOff>219075</xdr:rowOff>
        </xdr:to>
        <xdr:sp macro="" textlink="">
          <xdr:nvSpPr>
            <xdr:cNvPr id="9734" name="Check Box 518" hidden="1">
              <a:extLst>
                <a:ext uri="{63B3BB69-23CF-44E3-9099-C40C66FF867C}">
                  <a14:compatExt spid="_x0000_s9734"/>
                </a:ext>
                <a:ext uri="{FF2B5EF4-FFF2-40B4-BE49-F238E27FC236}">
                  <a16:creationId xmlns:a16="http://schemas.microsoft.com/office/drawing/2014/main" id="{00000000-0008-0000-0300-00000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14</xdr:row>
          <xdr:rowOff>57150</xdr:rowOff>
        </xdr:from>
        <xdr:to>
          <xdr:col>38</xdr:col>
          <xdr:colOff>66675</xdr:colOff>
          <xdr:row>14</xdr:row>
          <xdr:rowOff>238125</xdr:rowOff>
        </xdr:to>
        <xdr:sp macro="" textlink="">
          <xdr:nvSpPr>
            <xdr:cNvPr id="9735" name="Check Box 519" hidden="1">
              <a:extLst>
                <a:ext uri="{63B3BB69-23CF-44E3-9099-C40C66FF867C}">
                  <a14:compatExt spid="_x0000_s9735"/>
                </a:ext>
                <a:ext uri="{FF2B5EF4-FFF2-40B4-BE49-F238E27FC236}">
                  <a16:creationId xmlns:a16="http://schemas.microsoft.com/office/drawing/2014/main" id="{00000000-0008-0000-03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36884</xdr:colOff>
      <xdr:row>41</xdr:row>
      <xdr:rowOff>9525</xdr:rowOff>
    </xdr:from>
    <xdr:to>
      <xdr:col>108</xdr:col>
      <xdr:colOff>32803</xdr:colOff>
      <xdr:row>44</xdr:row>
      <xdr:rowOff>142875</xdr:rowOff>
    </xdr:to>
    <xdr:sp macro="" textlink="">
      <xdr:nvSpPr>
        <xdr:cNvPr id="35" name="AutoShape 25">
          <a:extLst>
            <a:ext uri="{FF2B5EF4-FFF2-40B4-BE49-F238E27FC236}">
              <a16:creationId xmlns:a16="http://schemas.microsoft.com/office/drawing/2014/main" id="{00000000-0008-0000-0300-000023000000}"/>
            </a:ext>
          </a:extLst>
        </xdr:cNvPr>
        <xdr:cNvSpPr>
          <a:spLocks noChangeArrowheads="1"/>
        </xdr:cNvSpPr>
      </xdr:nvSpPr>
      <xdr:spPr bwMode="auto">
        <a:xfrm>
          <a:off x="13400459" y="7743825"/>
          <a:ext cx="1853294" cy="876300"/>
        </a:xfrm>
        <a:prstGeom prst="wedgeRoundRectCallout">
          <a:avLst>
            <a:gd name="adj1" fmla="val -52925"/>
            <a:gd name="adj2" fmla="val 122962"/>
            <a:gd name="adj3" fmla="val 16667"/>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２泊３日以上のご利用の際は、</a:t>
          </a:r>
          <a:r>
            <a:rPr lang="ja-JP" altLang="en-US" sz="1000" b="0" i="0" u="none" strike="noStrike" baseline="0">
              <a:solidFill>
                <a:srgbClr val="0000FF"/>
              </a:solidFill>
              <a:latin typeface="ＭＳ Ｐゴシック"/>
              <a:ea typeface="ＭＳ Ｐゴシック"/>
            </a:rPr>
            <a:t>境界線</a:t>
          </a:r>
          <a:r>
            <a:rPr lang="ja-JP" altLang="en-US" sz="1000" b="0" i="0" u="none" strike="noStrike" baseline="0">
              <a:solidFill>
                <a:srgbClr val="000000"/>
              </a:solidFill>
              <a:latin typeface="ＭＳ Ｐゴシック"/>
              <a:ea typeface="ＭＳ Ｐゴシック"/>
            </a:rPr>
            <a:t>をドラッグして調節してください。</a:t>
          </a:r>
        </a:p>
      </xdr:txBody>
    </xdr:sp>
    <xdr:clientData/>
  </xdr:twoCellAnchor>
  <mc:AlternateContent xmlns:mc="http://schemas.openxmlformats.org/markup-compatibility/2006">
    <mc:Choice xmlns:a14="http://schemas.microsoft.com/office/drawing/2010/main" Requires="a14">
      <xdr:twoCellAnchor editAs="oneCell">
        <xdr:from>
          <xdr:col>87</xdr:col>
          <xdr:colOff>114300</xdr:colOff>
          <xdr:row>8</xdr:row>
          <xdr:rowOff>0</xdr:rowOff>
        </xdr:from>
        <xdr:to>
          <xdr:col>95</xdr:col>
          <xdr:colOff>9525</xdr:colOff>
          <xdr:row>9</xdr:row>
          <xdr:rowOff>19050</xdr:rowOff>
        </xdr:to>
        <xdr:sp macro="" textlink="">
          <xdr:nvSpPr>
            <xdr:cNvPr id="23566" name="Option Button 1038"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xdr:twoCellAnchor>
    <xdr:from>
      <xdr:col>110</xdr:col>
      <xdr:colOff>74984</xdr:colOff>
      <xdr:row>2</xdr:row>
      <xdr:rowOff>9525</xdr:rowOff>
    </xdr:from>
    <xdr:to>
      <xdr:col>123</xdr:col>
      <xdr:colOff>70903</xdr:colOff>
      <xdr:row>7</xdr:row>
      <xdr:rowOff>0</xdr:rowOff>
    </xdr:to>
    <xdr:sp macro="" textlink="">
      <xdr:nvSpPr>
        <xdr:cNvPr id="8" name="AutoShape 25">
          <a:extLst>
            <a:ext uri="{FF2B5EF4-FFF2-40B4-BE49-F238E27FC236}">
              <a16:creationId xmlns:a16="http://schemas.microsoft.com/office/drawing/2014/main" id="{00000000-0008-0000-0300-000008000000}"/>
            </a:ext>
          </a:extLst>
        </xdr:cNvPr>
        <xdr:cNvSpPr>
          <a:spLocks noChangeArrowheads="1"/>
        </xdr:cNvSpPr>
      </xdr:nvSpPr>
      <xdr:spPr bwMode="auto">
        <a:xfrm>
          <a:off x="15495959" y="333375"/>
          <a:ext cx="1853294" cy="876300"/>
        </a:xfrm>
        <a:prstGeom prst="wedgeRoundRectCallout">
          <a:avLst>
            <a:gd name="adj1" fmla="val -51384"/>
            <a:gd name="adj2" fmla="val -92255"/>
            <a:gd name="adj3" fmla="val 16667"/>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FF"/>
              </a:solidFill>
              <a:latin typeface="ＭＳ Ｐゴシック"/>
              <a:ea typeface="ＭＳ Ｐゴシック"/>
            </a:rPr>
            <a:t>境界線</a:t>
          </a:r>
          <a:r>
            <a:rPr lang="ja-JP" altLang="en-US" sz="1000" b="0" i="0" u="none" strike="noStrike" baseline="0">
              <a:solidFill>
                <a:srgbClr val="000000"/>
              </a:solidFill>
              <a:latin typeface="ＭＳ Ｐゴシック"/>
              <a:ea typeface="ＭＳ Ｐゴシック"/>
            </a:rPr>
            <a:t>にズレがある場合は、適宜、</a:t>
          </a:r>
          <a:r>
            <a:rPr lang="ja-JP" altLang="en-US" sz="1000" b="0" i="0" u="none" strike="noStrike" baseline="0">
              <a:solidFill>
                <a:srgbClr val="0000FF"/>
              </a:solidFill>
              <a:latin typeface="ＭＳ Ｐゴシック"/>
              <a:ea typeface="ＭＳ Ｐゴシック"/>
            </a:rPr>
            <a:t>境界線</a:t>
          </a:r>
          <a:r>
            <a:rPr lang="ja-JP" altLang="en-US" sz="1000" b="0" i="0" u="none" strike="noStrike" baseline="0">
              <a:solidFill>
                <a:srgbClr val="000000"/>
              </a:solidFill>
              <a:latin typeface="ＭＳ Ｐゴシック"/>
              <a:ea typeface="ＭＳ Ｐゴシック"/>
            </a:rPr>
            <a:t>をドラッグして調節してください。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3</xdr:row>
          <xdr:rowOff>19050</xdr:rowOff>
        </xdr:from>
        <xdr:to>
          <xdr:col>3</xdr:col>
          <xdr:colOff>114300</xdr:colOff>
          <xdr:row>3</xdr:row>
          <xdr:rowOff>161925</xdr:rowOff>
        </xdr:to>
        <xdr:sp macro="" textlink="">
          <xdr:nvSpPr>
            <xdr:cNvPr id="23567" name="Check Box 1039"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19050</xdr:rowOff>
        </xdr:from>
        <xdr:to>
          <xdr:col>3</xdr:col>
          <xdr:colOff>114300</xdr:colOff>
          <xdr:row>4</xdr:row>
          <xdr:rowOff>161925</xdr:rowOff>
        </xdr:to>
        <xdr:sp macro="" textlink="">
          <xdr:nvSpPr>
            <xdr:cNvPr id="23571" name="Check Box 1043"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19050</xdr:rowOff>
        </xdr:from>
        <xdr:to>
          <xdr:col>3</xdr:col>
          <xdr:colOff>114300</xdr:colOff>
          <xdr:row>5</xdr:row>
          <xdr:rowOff>161925</xdr:rowOff>
        </xdr:to>
        <xdr:sp macro="" textlink="">
          <xdr:nvSpPr>
            <xdr:cNvPr id="23572" name="Check Box 1044"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3</xdr:col>
          <xdr:colOff>114300</xdr:colOff>
          <xdr:row>6</xdr:row>
          <xdr:rowOff>161925</xdr:rowOff>
        </xdr:to>
        <xdr:sp macro="" textlink="">
          <xdr:nvSpPr>
            <xdr:cNvPr id="23573" name="Check Box 1045"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9525</xdr:colOff>
          <xdr:row>12</xdr:row>
          <xdr:rowOff>0</xdr:rowOff>
        </xdr:from>
        <xdr:to>
          <xdr:col>91</xdr:col>
          <xdr:colOff>28575</xdr:colOff>
          <xdr:row>13</xdr:row>
          <xdr:rowOff>0</xdr:rowOff>
        </xdr:to>
        <xdr:grpSp>
          <xdr:nvGrpSpPr>
            <xdr:cNvPr id="23597" name="Group 1069">
              <a:extLst>
                <a:ext uri="{FF2B5EF4-FFF2-40B4-BE49-F238E27FC236}">
                  <a16:creationId xmlns:a16="http://schemas.microsoft.com/office/drawing/2014/main" id="{00000000-0008-0000-0300-00002D5C0000}"/>
                </a:ext>
              </a:extLst>
            </xdr:cNvPr>
            <xdr:cNvGrpSpPr>
              <a:grpSpLocks/>
            </xdr:cNvGrpSpPr>
          </xdr:nvGrpSpPr>
          <xdr:grpSpPr bwMode="auto">
            <a:xfrm>
              <a:off x="9772650" y="2352675"/>
              <a:ext cx="3067050" cy="285750"/>
              <a:chOff x="95333" y="37127"/>
              <a:chExt cx="33517" cy="2310"/>
            </a:xfrm>
          </xdr:grpSpPr>
          <xdr:sp macro="" textlink="">
            <xdr:nvSpPr>
              <xdr:cNvPr id="2" name="Group Box 493" hidden="1">
                <a:extLst>
                  <a:ext uri="{63B3BB69-23CF-44E3-9099-C40C66FF867C}">
                    <a14:compatExt spid="_x0000_s9709"/>
                  </a:ext>
                  <a:ext uri="{FF2B5EF4-FFF2-40B4-BE49-F238E27FC236}">
                    <a16:creationId xmlns:a16="http://schemas.microsoft.com/office/drawing/2014/main" id="{00000000-0008-0000-0300-000002000000}"/>
                  </a:ext>
                </a:extLst>
              </xdr:cNvPr>
              <xdr:cNvSpPr/>
            </xdr:nvSpPr>
            <xdr:spPr bwMode="auto">
              <a:xfrm>
                <a:off x="95333" y="37127"/>
                <a:ext cx="33517" cy="2310"/>
              </a:xfrm>
              <a:prstGeom prst="rect">
                <a:avLst/>
              </a:prstGeom>
              <a:noFill/>
              <a:ln w="9525">
                <a:miter lim="800000"/>
                <a:headEnd/>
                <a:tailEnd/>
              </a:ln>
              <a:extLst>
                <a:ext uri="{909E8E84-426E-40DD-AFC4-6F175D3DCCD1}">
                  <a14:hiddenFill>
                    <a:noFill/>
                  </a14:hiddenFill>
                </a:ext>
              </a:extLst>
            </xdr:spPr>
          </xdr:sp>
          <xdr:sp macro="" textlink="">
            <xdr:nvSpPr>
              <xdr:cNvPr id="3" name="Option Button 494" hidden="1">
                <a:extLst>
                  <a:ext uri="{63B3BB69-23CF-44E3-9099-C40C66FF867C}">
                    <a14:compatExt spid="_x0000_s9710"/>
                  </a:ext>
                  <a:ext uri="{FF2B5EF4-FFF2-40B4-BE49-F238E27FC236}">
                    <a16:creationId xmlns:a16="http://schemas.microsoft.com/office/drawing/2014/main" id="{00000000-0008-0000-0300-000003000000}"/>
                  </a:ext>
                </a:extLst>
              </xdr:cNvPr>
              <xdr:cNvSpPr/>
            </xdr:nvSpPr>
            <xdr:spPr bwMode="auto">
              <a:xfrm>
                <a:off x="96630" y="37694"/>
                <a:ext cx="5024" cy="13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4" name="Option Button 495" hidden="1">
                <a:extLst>
                  <a:ext uri="{63B3BB69-23CF-44E3-9099-C40C66FF867C}">
                    <a14:compatExt spid="_x0000_s9711"/>
                  </a:ext>
                  <a:ext uri="{FF2B5EF4-FFF2-40B4-BE49-F238E27FC236}">
                    <a16:creationId xmlns:a16="http://schemas.microsoft.com/office/drawing/2014/main" id="{00000000-0008-0000-0300-000004000000}"/>
                  </a:ext>
                </a:extLst>
              </xdr:cNvPr>
              <xdr:cNvSpPr/>
            </xdr:nvSpPr>
            <xdr:spPr bwMode="auto">
              <a:xfrm>
                <a:off x="121119" y="37415"/>
                <a:ext cx="5989" cy="16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94</xdr:col>
      <xdr:colOff>65627</xdr:colOff>
      <xdr:row>9</xdr:row>
      <xdr:rowOff>180436</xdr:rowOff>
    </xdr:from>
    <xdr:to>
      <xdr:col>112</xdr:col>
      <xdr:colOff>34324</xdr:colOff>
      <xdr:row>14</xdr:row>
      <xdr:rowOff>63980</xdr:rowOff>
    </xdr:to>
    <xdr:sp macro="" textlink="">
      <xdr:nvSpPr>
        <xdr:cNvPr id="2" name="Text Box 26">
          <a:extLst>
            <a:ext uri="{FF2B5EF4-FFF2-40B4-BE49-F238E27FC236}">
              <a16:creationId xmlns:a16="http://schemas.microsoft.com/office/drawing/2014/main" id="{00000000-0008-0000-0400-000002000000}"/>
            </a:ext>
          </a:extLst>
        </xdr:cNvPr>
        <xdr:cNvSpPr txBox="1">
          <a:spLocks noChangeArrowheads="1"/>
        </xdr:cNvSpPr>
      </xdr:nvSpPr>
      <xdr:spPr bwMode="auto">
        <a:xfrm>
          <a:off x="13162502" y="1694911"/>
          <a:ext cx="2578547" cy="1274194"/>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エクセルの枠線</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格子線</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を表示させたりさせない方法</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メニューバーの「ページレイアウトタブ」→「シートのオプション」→「枠線」→「表示」のチェックを入れる、もしくは外します。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または、メニューバーの</a:t>
          </a:r>
          <a:r>
            <a:rPr lang="ja-JP" altLang="ja-JP" sz="1000" b="0" i="0" baseline="0">
              <a:effectLst/>
              <a:latin typeface="+mn-lt"/>
              <a:ea typeface="+mn-ea"/>
              <a:cs typeface="+mn-cs"/>
            </a:rPr>
            <a:t>「表示タブ」→「表示」</a:t>
          </a:r>
          <a:r>
            <a:rPr lang="ja-JP" altLang="en-US" sz="1000" b="0" i="0" u="none" strike="noStrike" baseline="0">
              <a:solidFill>
                <a:srgbClr val="000000"/>
              </a:solidFill>
              <a:latin typeface="ＭＳ Ｐゴシック"/>
              <a:ea typeface="ＭＳ Ｐゴシック"/>
            </a:rPr>
            <a:t>→「枠線」のチェックを入れる、もしくは外します。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10</xdr:col>
          <xdr:colOff>0</xdr:colOff>
          <xdr:row>10</xdr:row>
          <xdr:rowOff>266700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4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14</xdr:col>
          <xdr:colOff>0</xdr:colOff>
          <xdr:row>10</xdr:row>
          <xdr:rowOff>266700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4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担当者</a:t>
              </a:r>
            </a:p>
          </xdr:txBody>
        </xdr:sp>
        <xdr:clientData/>
      </xdr:twoCellAnchor>
    </mc:Choice>
    <mc:Fallback/>
  </mc:AlternateContent>
  <xdr:twoCellAnchor>
    <xdr:from>
      <xdr:col>94</xdr:col>
      <xdr:colOff>91116</xdr:colOff>
      <xdr:row>18</xdr:row>
      <xdr:rowOff>28036</xdr:rowOff>
    </xdr:from>
    <xdr:to>
      <xdr:col>112</xdr:col>
      <xdr:colOff>65597</xdr:colOff>
      <xdr:row>24</xdr:row>
      <xdr:rowOff>64698</xdr:rowOff>
    </xdr:to>
    <xdr:sp macro="" textlink="">
      <xdr:nvSpPr>
        <xdr:cNvPr id="5" name="Text Box 26">
          <a:extLst>
            <a:ext uri="{FF2B5EF4-FFF2-40B4-BE49-F238E27FC236}">
              <a16:creationId xmlns:a16="http://schemas.microsoft.com/office/drawing/2014/main" id="{00000000-0008-0000-0400-000005000000}"/>
            </a:ext>
          </a:extLst>
        </xdr:cNvPr>
        <xdr:cNvSpPr txBox="1">
          <a:spLocks noChangeArrowheads="1"/>
        </xdr:cNvSpPr>
      </xdr:nvSpPr>
      <xdr:spPr bwMode="auto">
        <a:xfrm>
          <a:off x="13187991" y="3733261"/>
          <a:ext cx="2584331" cy="808187"/>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各セルのコメントを表示させたりさせない方法</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メニューバーの「校閲タブ」→「すべてのコメントの表示」をクリックします。</a:t>
          </a:r>
        </a:p>
      </xdr:txBody>
    </xdr:sp>
    <xdr:clientData/>
  </xdr:twoCellAnchor>
  <mc:AlternateContent xmlns:mc="http://schemas.openxmlformats.org/markup-compatibility/2006">
    <mc:Choice xmlns:a14="http://schemas.microsoft.com/office/drawing/2010/main" Requires="a14">
      <xdr:twoCellAnchor>
        <xdr:from>
          <xdr:col>87</xdr:col>
          <xdr:colOff>114301</xdr:colOff>
          <xdr:row>7</xdr:row>
          <xdr:rowOff>6450</xdr:rowOff>
        </xdr:from>
        <xdr:to>
          <xdr:col>93</xdr:col>
          <xdr:colOff>533</xdr:colOff>
          <xdr:row>10</xdr:row>
          <xdr:rowOff>0</xdr:rowOff>
        </xdr:to>
        <xdr:grpSp>
          <xdr:nvGrpSpPr>
            <xdr:cNvPr id="6" name="要配慮">
              <a:extLst>
                <a:ext uri="{FF2B5EF4-FFF2-40B4-BE49-F238E27FC236}">
                  <a16:creationId xmlns:a16="http://schemas.microsoft.com/office/drawing/2014/main" id="{00000000-0008-0000-0400-000006000000}"/>
                </a:ext>
              </a:extLst>
            </xdr:cNvPr>
            <xdr:cNvGrpSpPr>
              <a:grpSpLocks/>
            </xdr:cNvGrpSpPr>
          </xdr:nvGrpSpPr>
          <xdr:grpSpPr bwMode="auto">
            <a:xfrm>
              <a:off x="12353925" y="1216115"/>
              <a:ext cx="742955" cy="565061"/>
              <a:chOff x="7541843" y="6895411"/>
              <a:chExt cx="1355004" cy="713090"/>
            </a:xfrm>
          </xdr:grpSpPr>
          <xdr:sp macro="" textlink="">
            <xdr:nvSpPr>
              <xdr:cNvPr id="35843" name="Option Button 3" hidden="1">
                <a:extLst>
                  <a:ext uri="{63B3BB69-23CF-44E3-9099-C40C66FF867C}">
                    <a14:compatExt spid="_x0000_s35843"/>
                  </a:ext>
                  <a:ext uri="{FF2B5EF4-FFF2-40B4-BE49-F238E27FC236}">
                    <a16:creationId xmlns:a16="http://schemas.microsoft.com/office/drawing/2014/main" id="{00000000-0008-0000-0400-0000038C0000}"/>
                  </a:ext>
                </a:extLst>
              </xdr:cNvPr>
              <xdr:cNvSpPr/>
            </xdr:nvSpPr>
            <xdr:spPr bwMode="auto">
              <a:xfrm>
                <a:off x="7541843" y="7286734"/>
                <a:ext cx="1041031" cy="321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sp macro="" textlink="">
            <xdr:nvSpPr>
              <xdr:cNvPr id="35845" name="Group Box 5" hidden="1">
                <a:extLst>
                  <a:ext uri="{63B3BB69-23CF-44E3-9099-C40C66FF867C}">
                    <a14:compatExt spid="_x0000_s35845"/>
                  </a:ext>
                  <a:ext uri="{FF2B5EF4-FFF2-40B4-BE49-F238E27FC236}">
                    <a16:creationId xmlns:a16="http://schemas.microsoft.com/office/drawing/2014/main" id="{00000000-0008-0000-0400-0000058C0000}"/>
                  </a:ext>
                </a:extLst>
              </xdr:cNvPr>
              <xdr:cNvSpPr/>
            </xdr:nvSpPr>
            <xdr:spPr bwMode="auto">
              <a:xfrm>
                <a:off x="7583548" y="6895411"/>
                <a:ext cx="1313299" cy="286572"/>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70</xdr:col>
          <xdr:colOff>9525</xdr:colOff>
          <xdr:row>9</xdr:row>
          <xdr:rowOff>247650</xdr:rowOff>
        </xdr:from>
        <xdr:to>
          <xdr:col>83</xdr:col>
          <xdr:colOff>133350</xdr:colOff>
          <xdr:row>10</xdr:row>
          <xdr:rowOff>276225</xdr:rowOff>
        </xdr:to>
        <xdr:grpSp>
          <xdr:nvGrpSpPr>
            <xdr:cNvPr id="10" name="団体事務室">
              <a:extLst>
                <a:ext uri="{FF2B5EF4-FFF2-40B4-BE49-F238E27FC236}">
                  <a16:creationId xmlns:a16="http://schemas.microsoft.com/office/drawing/2014/main" id="{00000000-0008-0000-0400-00000A000000}"/>
                </a:ext>
              </a:extLst>
            </xdr:cNvPr>
            <xdr:cNvGrpSpPr>
              <a:grpSpLocks/>
            </xdr:cNvGrpSpPr>
          </xdr:nvGrpSpPr>
          <xdr:grpSpPr bwMode="auto">
            <a:xfrm>
              <a:off x="9772642" y="1762125"/>
              <a:ext cx="2028825" cy="295275"/>
              <a:chOff x="10331885" y="1784169"/>
              <a:chExt cx="1499690" cy="245233"/>
            </a:xfrm>
          </xdr:grpSpPr>
          <xdr:sp macro="" textlink="">
            <xdr:nvSpPr>
              <xdr:cNvPr id="35846" name="Option Button 6" hidden="1">
                <a:extLst>
                  <a:ext uri="{63B3BB69-23CF-44E3-9099-C40C66FF867C}">
                    <a14:compatExt spid="_x0000_s35846"/>
                  </a:ext>
                  <a:ext uri="{FF2B5EF4-FFF2-40B4-BE49-F238E27FC236}">
                    <a16:creationId xmlns:a16="http://schemas.microsoft.com/office/drawing/2014/main" id="{00000000-0008-0000-0400-0000068C0000}"/>
                  </a:ext>
                </a:extLst>
              </xdr:cNvPr>
              <xdr:cNvSpPr/>
            </xdr:nvSpPr>
            <xdr:spPr bwMode="auto">
              <a:xfrm>
                <a:off x="10418929" y="1851688"/>
                <a:ext cx="540082" cy="1386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35847" name="Option Button 7" hidden="1">
                <a:extLst>
                  <a:ext uri="{63B3BB69-23CF-44E3-9099-C40C66FF867C}">
                    <a14:compatExt spid="_x0000_s35847"/>
                  </a:ext>
                  <a:ext uri="{FF2B5EF4-FFF2-40B4-BE49-F238E27FC236}">
                    <a16:creationId xmlns:a16="http://schemas.microsoft.com/office/drawing/2014/main" id="{00000000-0008-0000-0400-0000078C0000}"/>
                  </a:ext>
                </a:extLst>
              </xdr:cNvPr>
              <xdr:cNvSpPr/>
            </xdr:nvSpPr>
            <xdr:spPr bwMode="auto">
              <a:xfrm>
                <a:off x="11133304" y="1848134"/>
                <a:ext cx="502835" cy="144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sp macro="" textlink="">
            <xdr:nvSpPr>
              <xdr:cNvPr id="35848" name="Group Box 8" hidden="1">
                <a:extLst>
                  <a:ext uri="{63B3BB69-23CF-44E3-9099-C40C66FF867C}">
                    <a14:compatExt spid="_x0000_s35848"/>
                  </a:ext>
                  <a:ext uri="{FF2B5EF4-FFF2-40B4-BE49-F238E27FC236}">
                    <a16:creationId xmlns:a16="http://schemas.microsoft.com/office/drawing/2014/main" id="{00000000-0008-0000-0400-0000088C0000}"/>
                  </a:ext>
                </a:extLst>
              </xdr:cNvPr>
              <xdr:cNvSpPr/>
            </xdr:nvSpPr>
            <xdr:spPr bwMode="auto">
              <a:xfrm>
                <a:off x="10331885" y="1784169"/>
                <a:ext cx="1499690" cy="245233"/>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70</xdr:col>
          <xdr:colOff>0</xdr:colOff>
          <xdr:row>10</xdr:row>
          <xdr:rowOff>257175</xdr:rowOff>
        </xdr:from>
        <xdr:to>
          <xdr:col>92</xdr:col>
          <xdr:colOff>0</xdr:colOff>
          <xdr:row>12</xdr:row>
          <xdr:rowOff>9525</xdr:rowOff>
        </xdr:to>
        <xdr:grpSp>
          <xdr:nvGrpSpPr>
            <xdr:cNvPr id="14" name="講師棟">
              <a:extLst>
                <a:ext uri="{FF2B5EF4-FFF2-40B4-BE49-F238E27FC236}">
                  <a16:creationId xmlns:a16="http://schemas.microsoft.com/office/drawing/2014/main" id="{00000000-0008-0000-0400-00000E000000}"/>
                </a:ext>
              </a:extLst>
            </xdr:cNvPr>
            <xdr:cNvGrpSpPr>
              <a:grpSpLocks/>
            </xdr:cNvGrpSpPr>
          </xdr:nvGrpSpPr>
          <xdr:grpSpPr bwMode="auto">
            <a:xfrm>
              <a:off x="9763125" y="2038350"/>
              <a:ext cx="3190875" cy="323850"/>
              <a:chOff x="9512840" y="2626460"/>
              <a:chExt cx="3161479" cy="444633"/>
            </a:xfrm>
          </xdr:grpSpPr>
          <xdr:sp macro="" textlink="">
            <xdr:nvSpPr>
              <xdr:cNvPr id="35849" name="Group Box 9" hidden="1">
                <a:extLst>
                  <a:ext uri="{63B3BB69-23CF-44E3-9099-C40C66FF867C}">
                    <a14:compatExt spid="_x0000_s35849"/>
                  </a:ext>
                  <a:ext uri="{FF2B5EF4-FFF2-40B4-BE49-F238E27FC236}">
                    <a16:creationId xmlns:a16="http://schemas.microsoft.com/office/drawing/2014/main" id="{00000000-0008-0000-0400-0000098C0000}"/>
                  </a:ext>
                </a:extLst>
              </xdr:cNvPr>
              <xdr:cNvSpPr/>
            </xdr:nvSpPr>
            <xdr:spPr bwMode="auto">
              <a:xfrm>
                <a:off x="9512840" y="2626460"/>
                <a:ext cx="3161479" cy="444633"/>
              </a:xfrm>
              <a:prstGeom prst="rect">
                <a:avLst/>
              </a:prstGeom>
              <a:noFill/>
              <a:ln w="9525">
                <a:miter lim="800000"/>
                <a:headEnd/>
                <a:tailEnd/>
              </a:ln>
              <a:extLst>
                <a:ext uri="{909E8E84-426E-40DD-AFC4-6F175D3DCCD1}">
                  <a14:hiddenFill>
                    <a:noFill/>
                  </a14:hiddenFill>
                </a:ext>
              </a:extLst>
            </xdr:spPr>
          </xdr:sp>
          <xdr:sp macro="" textlink="">
            <xdr:nvSpPr>
              <xdr:cNvPr id="35850" name="Option Button 10" hidden="1">
                <a:extLst>
                  <a:ext uri="{63B3BB69-23CF-44E3-9099-C40C66FF867C}">
                    <a14:compatExt spid="_x0000_s35850"/>
                  </a:ext>
                  <a:ext uri="{FF2B5EF4-FFF2-40B4-BE49-F238E27FC236}">
                    <a16:creationId xmlns:a16="http://schemas.microsoft.com/office/drawing/2014/main" id="{00000000-0008-0000-0400-00000A8C0000}"/>
                  </a:ext>
                </a:extLst>
              </xdr:cNvPr>
              <xdr:cNvSpPr/>
            </xdr:nvSpPr>
            <xdr:spPr bwMode="auto">
              <a:xfrm>
                <a:off x="9618799" y="2739754"/>
                <a:ext cx="473604" cy="248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35851" name="Option Button 11" hidden="1">
                <a:extLst>
                  <a:ext uri="{63B3BB69-23CF-44E3-9099-C40C66FF867C}">
                    <a14:compatExt spid="_x0000_s35851"/>
                  </a:ext>
                  <a:ext uri="{FF2B5EF4-FFF2-40B4-BE49-F238E27FC236}">
                    <a16:creationId xmlns:a16="http://schemas.microsoft.com/office/drawing/2014/main" id="{00000000-0008-0000-0400-00000B8C0000}"/>
                  </a:ext>
                </a:extLst>
              </xdr:cNvPr>
              <xdr:cNvSpPr/>
            </xdr:nvSpPr>
            <xdr:spPr bwMode="auto">
              <a:xfrm>
                <a:off x="12205892" y="2738117"/>
                <a:ext cx="426192" cy="248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grpSp>
        <xdr:clientData/>
      </xdr:twoCellAnchor>
    </mc:Choice>
    <mc:Fallback/>
  </mc:AlternateContent>
  <xdr:twoCellAnchor>
    <xdr:from>
      <xdr:col>70</xdr:col>
      <xdr:colOff>9525</xdr:colOff>
      <xdr:row>12</xdr:row>
      <xdr:rowOff>0</xdr:rowOff>
    </xdr:from>
    <xdr:to>
      <xdr:col>91</xdr:col>
      <xdr:colOff>28575</xdr:colOff>
      <xdr:row>13</xdr:row>
      <xdr:rowOff>0</xdr:rowOff>
    </xdr:to>
    <xdr:grpSp>
      <xdr:nvGrpSpPr>
        <xdr:cNvPr id="18" name="洗濯室">
          <a:extLst>
            <a:ext uri="{FF2B5EF4-FFF2-40B4-BE49-F238E27FC236}">
              <a16:creationId xmlns:a16="http://schemas.microsoft.com/office/drawing/2014/main" id="{00000000-0008-0000-0400-000012000000}"/>
            </a:ext>
          </a:extLst>
        </xdr:cNvPr>
        <xdr:cNvGrpSpPr>
          <a:grpSpLocks/>
        </xdr:cNvGrpSpPr>
      </xdr:nvGrpSpPr>
      <xdr:grpSpPr bwMode="auto">
        <a:xfrm>
          <a:off x="9772650" y="2352675"/>
          <a:ext cx="3067050" cy="285750"/>
          <a:chOff x="9533310" y="3712717"/>
          <a:chExt cx="3351787" cy="231032"/>
        </a:xfrm>
      </xdr:grpSpPr>
      <xdr:sp macro="" textlink="">
        <xdr:nvSpPr>
          <xdr:cNvPr id="35852" name="Group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400-00000C8C0000}"/>
              </a:ext>
            </a:extLst>
          </xdr:cNvPr>
          <xdr:cNvSpPr/>
        </xdr:nvSpPr>
        <xdr:spPr bwMode="auto">
          <a:xfrm>
            <a:off x="9533310" y="3712717"/>
            <a:ext cx="3351787" cy="231032"/>
          </a:xfrm>
          <a:prstGeom prst="rect">
            <a:avLst/>
          </a:prstGeom>
          <a:noFill/>
          <a:ln w="9525">
            <a:miter lim="800000"/>
            <a:headEnd/>
            <a:tailEnd/>
          </a:ln>
          <a:extLst>
            <a:ext uri="{909E8E84-426E-40DD-AFC4-6F175D3DCCD1}">
              <a14:hiddenFill xmlns:a14="http://schemas.microsoft.com/office/drawing/2010/main">
                <a:noFill/>
              </a14:hiddenFill>
            </a:ext>
          </a:extLst>
        </xdr:spPr>
      </xdr:sp>
      <xdr:sp macro="" textlink="">
        <xdr:nvSpPr>
          <xdr:cNvPr id="35853" name="Option Button 13" hidden="1">
            <a:extLst>
              <a:ext uri="{63B3BB69-23CF-44E3-9099-C40C66FF867C}">
                <a14:compatExt xmlns:a14="http://schemas.microsoft.com/office/drawing/2010/main" spid="_x0000_s35853"/>
              </a:ext>
              <a:ext uri="{FF2B5EF4-FFF2-40B4-BE49-F238E27FC236}">
                <a16:creationId xmlns:a16="http://schemas.microsoft.com/office/drawing/2014/main" id="{00000000-0008-0000-0400-00000D8C0000}"/>
              </a:ext>
            </a:extLst>
          </xdr:cNvPr>
          <xdr:cNvSpPr/>
        </xdr:nvSpPr>
        <xdr:spPr bwMode="auto">
          <a:xfrm>
            <a:off x="9663011" y="3769468"/>
            <a:ext cx="502393" cy="135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35854" name="Option Button 14" hidden="1">
            <a:extLst>
              <a:ext uri="{63B3BB69-23CF-44E3-9099-C40C66FF867C}">
                <a14:compatExt xmlns:a14="http://schemas.microsoft.com/office/drawing/2010/main" spid="_x0000_s35854"/>
              </a:ext>
              <a:ext uri="{FF2B5EF4-FFF2-40B4-BE49-F238E27FC236}">
                <a16:creationId xmlns:a16="http://schemas.microsoft.com/office/drawing/2014/main" id="{00000000-0008-0000-0400-00000E8C0000}"/>
              </a:ext>
            </a:extLst>
          </xdr:cNvPr>
          <xdr:cNvSpPr/>
        </xdr:nvSpPr>
        <xdr:spPr bwMode="auto">
          <a:xfrm>
            <a:off x="12111949" y="3741501"/>
            <a:ext cx="598860" cy="1657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grpSp>
    <xdr:clientData/>
  </xdr:twoCellAnchor>
  <mc:AlternateContent xmlns:mc="http://schemas.openxmlformats.org/markup-compatibility/2006">
    <mc:Choice xmlns:a14="http://schemas.microsoft.com/office/drawing/2010/main" Requires="a14">
      <xdr:twoCellAnchor editAs="oneCell">
        <xdr:from>
          <xdr:col>37</xdr:col>
          <xdr:colOff>28575</xdr:colOff>
          <xdr:row>12</xdr:row>
          <xdr:rowOff>19050</xdr:rowOff>
        </xdr:from>
        <xdr:to>
          <xdr:col>38</xdr:col>
          <xdr:colOff>123825</xdr:colOff>
          <xdr:row>12</xdr:row>
          <xdr:rowOff>219075</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4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xdr:row>
          <xdr:rowOff>28575</xdr:rowOff>
        </xdr:from>
        <xdr:to>
          <xdr:col>38</xdr:col>
          <xdr:colOff>114300</xdr:colOff>
          <xdr:row>13</xdr:row>
          <xdr:rowOff>219075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4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14</xdr:row>
          <xdr:rowOff>57150</xdr:rowOff>
        </xdr:from>
        <xdr:to>
          <xdr:col>38</xdr:col>
          <xdr:colOff>66675</xdr:colOff>
          <xdr:row>14</xdr:row>
          <xdr:rowOff>238125</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4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36884</xdr:colOff>
      <xdr:row>41</xdr:row>
      <xdr:rowOff>9525</xdr:rowOff>
    </xdr:from>
    <xdr:to>
      <xdr:col>108</xdr:col>
      <xdr:colOff>32803</xdr:colOff>
      <xdr:row>44</xdr:row>
      <xdr:rowOff>142875</xdr:rowOff>
    </xdr:to>
    <xdr:sp macro="" textlink="">
      <xdr:nvSpPr>
        <xdr:cNvPr id="25" name="AutoShape 25">
          <a:extLst>
            <a:ext uri="{FF2B5EF4-FFF2-40B4-BE49-F238E27FC236}">
              <a16:creationId xmlns:a16="http://schemas.microsoft.com/office/drawing/2014/main" id="{00000000-0008-0000-0400-000019000000}"/>
            </a:ext>
          </a:extLst>
        </xdr:cNvPr>
        <xdr:cNvSpPr>
          <a:spLocks noChangeArrowheads="1"/>
        </xdr:cNvSpPr>
      </xdr:nvSpPr>
      <xdr:spPr bwMode="auto">
        <a:xfrm>
          <a:off x="13314734" y="7800975"/>
          <a:ext cx="1853294" cy="876300"/>
        </a:xfrm>
        <a:prstGeom prst="wedgeRoundRectCallout">
          <a:avLst>
            <a:gd name="adj1" fmla="val -52925"/>
            <a:gd name="adj2" fmla="val 122962"/>
            <a:gd name="adj3" fmla="val 16667"/>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２泊３日以上のご利用の際は、</a:t>
          </a:r>
          <a:r>
            <a:rPr lang="ja-JP" altLang="en-US" sz="1000" b="0" i="0" u="none" strike="noStrike" baseline="0">
              <a:solidFill>
                <a:srgbClr val="0000FF"/>
              </a:solidFill>
              <a:latin typeface="ＭＳ Ｐゴシック"/>
              <a:ea typeface="ＭＳ Ｐゴシック"/>
            </a:rPr>
            <a:t>境界線</a:t>
          </a:r>
          <a:r>
            <a:rPr lang="ja-JP" altLang="en-US" sz="1000" b="0" i="0" u="none" strike="noStrike" baseline="0">
              <a:solidFill>
                <a:srgbClr val="000000"/>
              </a:solidFill>
              <a:latin typeface="ＭＳ Ｐゴシック"/>
              <a:ea typeface="ＭＳ Ｐゴシック"/>
            </a:rPr>
            <a:t>をドラッグして調節してください。</a:t>
          </a:r>
        </a:p>
      </xdr:txBody>
    </xdr:sp>
    <xdr:clientData/>
  </xdr:twoCellAnchor>
  <mc:AlternateContent xmlns:mc="http://schemas.openxmlformats.org/markup-compatibility/2006">
    <mc:Choice xmlns:a14="http://schemas.microsoft.com/office/drawing/2010/main" Requires="a14">
      <xdr:twoCellAnchor editAs="oneCell">
        <xdr:from>
          <xdr:col>87</xdr:col>
          <xdr:colOff>114300</xdr:colOff>
          <xdr:row>8</xdr:row>
          <xdr:rowOff>0</xdr:rowOff>
        </xdr:from>
        <xdr:to>
          <xdr:col>95</xdr:col>
          <xdr:colOff>9525</xdr:colOff>
          <xdr:row>9</xdr:row>
          <xdr:rowOff>19050</xdr:rowOff>
        </xdr:to>
        <xdr:sp macro="" textlink="">
          <xdr:nvSpPr>
            <xdr:cNvPr id="35858" name="Option Button 18" hidden="1">
              <a:extLst>
                <a:ext uri="{63B3BB69-23CF-44E3-9099-C40C66FF867C}">
                  <a14:compatExt spid="_x0000_s35858"/>
                </a:ext>
                <a:ext uri="{FF2B5EF4-FFF2-40B4-BE49-F238E27FC236}">
                  <a16:creationId xmlns:a16="http://schemas.microsoft.com/office/drawing/2014/main" id="{00000000-0008-0000-04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clientData/>
      </xdr:twoCellAnchor>
    </mc:Choice>
    <mc:Fallback/>
  </mc:AlternateContent>
  <xdr:twoCellAnchor>
    <xdr:from>
      <xdr:col>92</xdr:col>
      <xdr:colOff>122609</xdr:colOff>
      <xdr:row>3</xdr:row>
      <xdr:rowOff>114300</xdr:rowOff>
    </xdr:from>
    <xdr:to>
      <xdr:col>106</xdr:col>
      <xdr:colOff>80428</xdr:colOff>
      <xdr:row>9</xdr:row>
      <xdr:rowOff>0</xdr:rowOff>
    </xdr:to>
    <xdr:sp macro="" textlink="">
      <xdr:nvSpPr>
        <xdr:cNvPr id="27" name="AutoShape 25">
          <a:extLst>
            <a:ext uri="{FF2B5EF4-FFF2-40B4-BE49-F238E27FC236}">
              <a16:creationId xmlns:a16="http://schemas.microsoft.com/office/drawing/2014/main" id="{00000000-0008-0000-0400-00001B000000}"/>
            </a:ext>
          </a:extLst>
        </xdr:cNvPr>
        <xdr:cNvSpPr>
          <a:spLocks noChangeArrowheads="1"/>
        </xdr:cNvSpPr>
      </xdr:nvSpPr>
      <xdr:spPr bwMode="auto">
        <a:xfrm>
          <a:off x="13076609" y="638175"/>
          <a:ext cx="1853294" cy="876300"/>
        </a:xfrm>
        <a:prstGeom prst="wedgeRoundRectCallout">
          <a:avLst>
            <a:gd name="adj1" fmla="val -51384"/>
            <a:gd name="adj2" fmla="val -92255"/>
            <a:gd name="adj3" fmla="val 16667"/>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FF"/>
              </a:solidFill>
              <a:latin typeface="ＭＳ Ｐゴシック"/>
              <a:ea typeface="ＭＳ Ｐゴシック"/>
            </a:rPr>
            <a:t>境界線</a:t>
          </a:r>
          <a:r>
            <a:rPr lang="ja-JP" altLang="en-US" sz="1000" b="0" i="0" u="none" strike="noStrike" baseline="0">
              <a:solidFill>
                <a:srgbClr val="000000"/>
              </a:solidFill>
              <a:latin typeface="ＭＳ Ｐゴシック"/>
              <a:ea typeface="ＭＳ Ｐゴシック"/>
            </a:rPr>
            <a:t>にズレがある場合は、適宜、</a:t>
          </a:r>
          <a:r>
            <a:rPr lang="ja-JP" altLang="en-US" sz="1000" b="0" i="0" u="none" strike="noStrike" baseline="0">
              <a:solidFill>
                <a:srgbClr val="0000FF"/>
              </a:solidFill>
              <a:latin typeface="ＭＳ Ｐゴシック"/>
              <a:ea typeface="ＭＳ Ｐゴシック"/>
            </a:rPr>
            <a:t>境界線</a:t>
          </a:r>
          <a:r>
            <a:rPr lang="ja-JP" altLang="en-US" sz="1000" b="0" i="0" u="none" strike="noStrike" baseline="0">
              <a:solidFill>
                <a:srgbClr val="000000"/>
              </a:solidFill>
              <a:latin typeface="ＭＳ Ｐゴシック"/>
              <a:ea typeface="ＭＳ Ｐゴシック"/>
            </a:rPr>
            <a:t>をドラッグして調節してください。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3</xdr:row>
          <xdr:rowOff>19050</xdr:rowOff>
        </xdr:from>
        <xdr:to>
          <xdr:col>3</xdr:col>
          <xdr:colOff>114300</xdr:colOff>
          <xdr:row>3</xdr:row>
          <xdr:rowOff>161925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4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19050</xdr:rowOff>
        </xdr:from>
        <xdr:to>
          <xdr:col>3</xdr:col>
          <xdr:colOff>114300</xdr:colOff>
          <xdr:row>4</xdr:row>
          <xdr:rowOff>161925</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4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19050</xdr:rowOff>
        </xdr:from>
        <xdr:to>
          <xdr:col>3</xdr:col>
          <xdr:colOff>114300</xdr:colOff>
          <xdr:row>5</xdr:row>
          <xdr:rowOff>161925</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4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3</xdr:col>
          <xdr:colOff>114300</xdr:colOff>
          <xdr:row>6</xdr:row>
          <xdr:rowOff>161925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4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19050</xdr:colOff>
      <xdr:row>0</xdr:row>
      <xdr:rowOff>95250</xdr:rowOff>
    </xdr:from>
    <xdr:ext cx="1581977" cy="465572"/>
    <xdr:sp macro="" textlink="">
      <xdr:nvSpPr>
        <xdr:cNvPr id="32" name="吹き出し: 線 31">
          <a:extLst>
            <a:ext uri="{FF2B5EF4-FFF2-40B4-BE49-F238E27FC236}">
              <a16:creationId xmlns:a16="http://schemas.microsoft.com/office/drawing/2014/main" id="{00000000-0008-0000-0400-000020000000}"/>
            </a:ext>
          </a:extLst>
        </xdr:cNvPr>
        <xdr:cNvSpPr/>
      </xdr:nvSpPr>
      <xdr:spPr>
        <a:xfrm>
          <a:off x="3305175" y="95250"/>
          <a:ext cx="1581977" cy="465572"/>
        </a:xfrm>
        <a:prstGeom prst="borderCallout1">
          <a:avLst>
            <a:gd name="adj1" fmla="val 4514"/>
            <a:gd name="adj2" fmla="val 568"/>
            <a:gd name="adj3" fmla="val 100585"/>
            <a:gd name="adj4" fmla="val -172468"/>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□にチェックを入れると</a:t>
          </a:r>
          <a:r>
            <a:rPr kumimoji="1" lang="en-US" altLang="ja-JP" sz="1000" b="1">
              <a:solidFill>
                <a:srgbClr val="0000FF"/>
              </a:solidFill>
              <a:latin typeface="游ゴシック" panose="020B0400000000000000" pitchFamily="50" charset="-128"/>
              <a:ea typeface="游ゴシック" panose="020B0400000000000000" pitchFamily="50" charset="-128"/>
            </a:rPr>
            <a:t>『</a:t>
          </a:r>
          <a:r>
            <a:rPr kumimoji="1" lang="ja-JP" altLang="en-US" sz="1000" b="1">
              <a:solidFill>
                <a:srgbClr val="0000FF"/>
              </a:solidFill>
              <a:latin typeface="游ゴシック" panose="020B0400000000000000" pitchFamily="50" charset="-128"/>
              <a:ea typeface="游ゴシック" panose="020B0400000000000000" pitchFamily="50" charset="-128"/>
            </a:rPr>
            <a:t>未</a:t>
          </a:r>
          <a:r>
            <a:rPr kumimoji="1" lang="en-US" altLang="ja-JP" sz="1000" b="1">
              <a:solidFill>
                <a:srgbClr val="0000FF"/>
              </a:solidFill>
              <a:latin typeface="游ゴシック" panose="020B0400000000000000" pitchFamily="50" charset="-128"/>
              <a:ea typeface="游ゴシック" panose="020B0400000000000000" pitchFamily="50" charset="-128"/>
            </a:rPr>
            <a:t>』</a:t>
          </a:r>
          <a:r>
            <a:rPr kumimoji="1" lang="ja-JP" altLang="en-US" sz="1000" b="1">
              <a:solidFill>
                <a:srgbClr val="0000FF"/>
              </a:solidFill>
              <a:latin typeface="游ゴシック" panose="020B0400000000000000" pitchFamily="50" charset="-128"/>
              <a:ea typeface="游ゴシック" panose="020B0400000000000000" pitchFamily="50" charset="-128"/>
            </a:rPr>
            <a:t>が消えます</a:t>
          </a:r>
        </a:p>
      </xdr:txBody>
    </xdr:sp>
    <xdr:clientData/>
  </xdr:oneCellAnchor>
  <xdr:twoCellAnchor>
    <xdr:from>
      <xdr:col>33</xdr:col>
      <xdr:colOff>0</xdr:colOff>
      <xdr:row>3</xdr:row>
      <xdr:rowOff>57150</xdr:rowOff>
    </xdr:from>
    <xdr:to>
      <xdr:col>39</xdr:col>
      <xdr:colOff>76200</xdr:colOff>
      <xdr:row>11</xdr:row>
      <xdr:rowOff>238125</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4429125" y="581025"/>
          <a:ext cx="933450" cy="1724025"/>
        </a:xfrm>
        <a:prstGeom prst="straightConnector1">
          <a:avLst/>
        </a:prstGeom>
        <a:ln w="28575">
          <a:solidFill>
            <a:srgbClr val="C00000"/>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80</xdr:col>
      <xdr:colOff>66675</xdr:colOff>
      <xdr:row>14</xdr:row>
      <xdr:rowOff>123825</xdr:rowOff>
    </xdr:from>
    <xdr:ext cx="1581977" cy="465572"/>
    <xdr:sp macro="" textlink="">
      <xdr:nvSpPr>
        <xdr:cNvPr id="34" name="吹き出し: 線 33">
          <a:extLst>
            <a:ext uri="{FF2B5EF4-FFF2-40B4-BE49-F238E27FC236}">
              <a16:creationId xmlns:a16="http://schemas.microsoft.com/office/drawing/2014/main" id="{00000000-0008-0000-0400-000022000000}"/>
            </a:ext>
          </a:extLst>
        </xdr:cNvPr>
        <xdr:cNvSpPr/>
      </xdr:nvSpPr>
      <xdr:spPr>
        <a:xfrm>
          <a:off x="11306175" y="3028950"/>
          <a:ext cx="1581977" cy="465572"/>
        </a:xfrm>
        <a:prstGeom prst="borderCallout1">
          <a:avLst>
            <a:gd name="adj1" fmla="val 4514"/>
            <a:gd name="adj2" fmla="val 568"/>
            <a:gd name="adj3" fmla="val -83543"/>
            <a:gd name="adj4" fmla="val -96604"/>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〇にチェックを入れると</a:t>
          </a:r>
          <a:r>
            <a:rPr kumimoji="1" lang="en-US" altLang="ja-JP" sz="1000" b="1">
              <a:solidFill>
                <a:srgbClr val="0000FF"/>
              </a:solidFill>
              <a:latin typeface="游ゴシック" panose="020B0400000000000000" pitchFamily="50" charset="-128"/>
              <a:ea typeface="游ゴシック" panose="020B0400000000000000" pitchFamily="50" charset="-128"/>
            </a:rPr>
            <a:t>『</a:t>
          </a:r>
          <a:r>
            <a:rPr kumimoji="1" lang="ja-JP" altLang="en-US" sz="1000" b="1">
              <a:solidFill>
                <a:srgbClr val="0000FF"/>
              </a:solidFill>
              <a:latin typeface="游ゴシック" panose="020B0400000000000000" pitchFamily="50" charset="-128"/>
              <a:ea typeface="游ゴシック" panose="020B0400000000000000" pitchFamily="50" charset="-128"/>
            </a:rPr>
            <a:t>未</a:t>
          </a:r>
          <a:r>
            <a:rPr kumimoji="1" lang="en-US" altLang="ja-JP" sz="1000" b="1">
              <a:solidFill>
                <a:srgbClr val="0000FF"/>
              </a:solidFill>
              <a:latin typeface="游ゴシック" panose="020B0400000000000000" pitchFamily="50" charset="-128"/>
              <a:ea typeface="游ゴシック" panose="020B0400000000000000" pitchFamily="50" charset="-128"/>
            </a:rPr>
            <a:t>』</a:t>
          </a:r>
          <a:r>
            <a:rPr kumimoji="1" lang="ja-JP" altLang="en-US" sz="1000" b="1">
              <a:solidFill>
                <a:srgbClr val="0000FF"/>
              </a:solidFill>
              <a:latin typeface="游ゴシック" panose="020B0400000000000000" pitchFamily="50" charset="-128"/>
              <a:ea typeface="游ゴシック" panose="020B0400000000000000" pitchFamily="50" charset="-128"/>
            </a:rPr>
            <a:t>が消えます</a:t>
          </a:r>
        </a:p>
      </xdr:txBody>
    </xdr:sp>
    <xdr:clientData/>
  </xdr:oneCellAnchor>
  <xdr:oneCellAnchor>
    <xdr:from>
      <xdr:col>77</xdr:col>
      <xdr:colOff>76200</xdr:colOff>
      <xdr:row>19</xdr:row>
      <xdr:rowOff>57150</xdr:rowOff>
    </xdr:from>
    <xdr:ext cx="1743075" cy="465572"/>
    <xdr:sp macro="" textlink="">
      <xdr:nvSpPr>
        <xdr:cNvPr id="37" name="吹き出し: 線 36">
          <a:extLst>
            <a:ext uri="{FF2B5EF4-FFF2-40B4-BE49-F238E27FC236}">
              <a16:creationId xmlns:a16="http://schemas.microsoft.com/office/drawing/2014/main" id="{00000000-0008-0000-0400-000025000000}"/>
            </a:ext>
          </a:extLst>
        </xdr:cNvPr>
        <xdr:cNvSpPr/>
      </xdr:nvSpPr>
      <xdr:spPr>
        <a:xfrm>
          <a:off x="10915650" y="4029075"/>
          <a:ext cx="1743075" cy="465572"/>
        </a:xfrm>
        <a:prstGeom prst="borderCallout1">
          <a:avLst>
            <a:gd name="adj1" fmla="val 98624"/>
            <a:gd name="adj2" fmla="val 2374"/>
            <a:gd name="adj3" fmla="val 202879"/>
            <a:gd name="adj4" fmla="val 38265"/>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ナイトハイク等の安全管理の応援で日帰りの利用など</a:t>
          </a:r>
        </a:p>
      </xdr:txBody>
    </xdr:sp>
    <xdr:clientData/>
  </xdr:oneCellAnchor>
  <xdr:twoCellAnchor editAs="oneCell">
    <xdr:from>
      <xdr:col>32</xdr:col>
      <xdr:colOff>133350</xdr:colOff>
      <xdr:row>3</xdr:row>
      <xdr:rowOff>47625</xdr:rowOff>
    </xdr:from>
    <xdr:to>
      <xdr:col>40</xdr:col>
      <xdr:colOff>28575</xdr:colOff>
      <xdr:row>12</xdr:row>
      <xdr:rowOff>47625</xdr:rowOff>
    </xdr:to>
    <xdr:pic>
      <xdr:nvPicPr>
        <xdr:cNvPr id="35899" name="直線矢印コネクタ 32">
          <a:extLst>
            <a:ext uri="{FF2B5EF4-FFF2-40B4-BE49-F238E27FC236}">
              <a16:creationId xmlns:a16="http://schemas.microsoft.com/office/drawing/2014/main" id="{00000000-0008-0000-0400-00003B8C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571500"/>
          <a:ext cx="10382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133350</xdr:colOff>
      <xdr:row>3</xdr:row>
      <xdr:rowOff>47625</xdr:rowOff>
    </xdr:from>
    <xdr:to>
      <xdr:col>40</xdr:col>
      <xdr:colOff>28575</xdr:colOff>
      <xdr:row>12</xdr:row>
      <xdr:rowOff>47625</xdr:rowOff>
    </xdr:to>
    <xdr:pic>
      <xdr:nvPicPr>
        <xdr:cNvPr id="35907" name="Picture 67">
          <a:extLst>
            <a:ext uri="{FF2B5EF4-FFF2-40B4-BE49-F238E27FC236}">
              <a16:creationId xmlns:a16="http://schemas.microsoft.com/office/drawing/2014/main" id="{00000000-0008-0000-0400-0000438C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571500"/>
          <a:ext cx="10382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133350</xdr:colOff>
      <xdr:row>3</xdr:row>
      <xdr:rowOff>47625</xdr:rowOff>
    </xdr:from>
    <xdr:to>
      <xdr:col>40</xdr:col>
      <xdr:colOff>28575</xdr:colOff>
      <xdr:row>12</xdr:row>
      <xdr:rowOff>47625</xdr:rowOff>
    </xdr:to>
    <xdr:pic>
      <xdr:nvPicPr>
        <xdr:cNvPr id="35915" name="Picture 75">
          <a:extLst>
            <a:ext uri="{FF2B5EF4-FFF2-40B4-BE49-F238E27FC236}">
              <a16:creationId xmlns:a16="http://schemas.microsoft.com/office/drawing/2014/main" id="{00000000-0008-0000-0400-00004B8C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571500"/>
          <a:ext cx="10382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133350</xdr:colOff>
      <xdr:row>3</xdr:row>
      <xdr:rowOff>47625</xdr:rowOff>
    </xdr:from>
    <xdr:to>
      <xdr:col>40</xdr:col>
      <xdr:colOff>28575</xdr:colOff>
      <xdr:row>12</xdr:row>
      <xdr:rowOff>47625</xdr:rowOff>
    </xdr:to>
    <xdr:pic>
      <xdr:nvPicPr>
        <xdr:cNvPr id="35923" name="Picture 83">
          <a:extLst>
            <a:ext uri="{FF2B5EF4-FFF2-40B4-BE49-F238E27FC236}">
              <a16:creationId xmlns:a16="http://schemas.microsoft.com/office/drawing/2014/main" id="{00000000-0008-0000-0400-0000538C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571500"/>
          <a:ext cx="10382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133350</xdr:colOff>
      <xdr:row>3</xdr:row>
      <xdr:rowOff>47625</xdr:rowOff>
    </xdr:from>
    <xdr:to>
      <xdr:col>40</xdr:col>
      <xdr:colOff>28575</xdr:colOff>
      <xdr:row>12</xdr:row>
      <xdr:rowOff>47625</xdr:rowOff>
    </xdr:to>
    <xdr:pic>
      <xdr:nvPicPr>
        <xdr:cNvPr id="35931" name="Picture 91">
          <a:extLst>
            <a:ext uri="{FF2B5EF4-FFF2-40B4-BE49-F238E27FC236}">
              <a16:creationId xmlns:a16="http://schemas.microsoft.com/office/drawing/2014/main" id="{00000000-0008-0000-0400-00005B8C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571500"/>
          <a:ext cx="10382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70</xdr:col>
          <xdr:colOff>9525</xdr:colOff>
          <xdr:row>12</xdr:row>
          <xdr:rowOff>0</xdr:rowOff>
        </xdr:from>
        <xdr:to>
          <xdr:col>91</xdr:col>
          <xdr:colOff>28575</xdr:colOff>
          <xdr:row>13</xdr:row>
          <xdr:rowOff>0</xdr:rowOff>
        </xdr:to>
        <xdr:grpSp>
          <xdr:nvGrpSpPr>
            <xdr:cNvPr id="35937" name="Group 97">
              <a:extLst>
                <a:ext uri="{FF2B5EF4-FFF2-40B4-BE49-F238E27FC236}">
                  <a16:creationId xmlns:a16="http://schemas.microsoft.com/office/drawing/2014/main" id="{00000000-0008-0000-0400-0000618C0000}"/>
                </a:ext>
              </a:extLst>
            </xdr:cNvPr>
            <xdr:cNvGrpSpPr>
              <a:grpSpLocks/>
            </xdr:cNvGrpSpPr>
          </xdr:nvGrpSpPr>
          <xdr:grpSpPr bwMode="auto">
            <a:xfrm>
              <a:off x="9772650" y="2352675"/>
              <a:ext cx="3067050" cy="285750"/>
              <a:chOff x="95333" y="37127"/>
              <a:chExt cx="33517" cy="2310"/>
            </a:xfrm>
          </xdr:grpSpPr>
          <xdr:sp macro="" textlink="">
            <xdr:nvSpPr>
              <xdr:cNvPr id="3" name="Group Box 12" hidden="1">
                <a:extLst>
                  <a:ext uri="{63B3BB69-23CF-44E3-9099-C40C66FF867C}">
                    <a14:compatExt spid="_x0000_s35852"/>
                  </a:ext>
                  <a:ext uri="{FF2B5EF4-FFF2-40B4-BE49-F238E27FC236}">
                    <a16:creationId xmlns:a16="http://schemas.microsoft.com/office/drawing/2014/main" id="{00000000-0008-0000-0400-000003000000}"/>
                  </a:ext>
                </a:extLst>
              </xdr:cNvPr>
              <xdr:cNvSpPr/>
            </xdr:nvSpPr>
            <xdr:spPr bwMode="auto">
              <a:xfrm>
                <a:off x="95333" y="37127"/>
                <a:ext cx="33517" cy="2310"/>
              </a:xfrm>
              <a:prstGeom prst="rect">
                <a:avLst/>
              </a:prstGeom>
              <a:noFill/>
              <a:ln w="9525">
                <a:miter lim="800000"/>
                <a:headEnd/>
                <a:tailEnd/>
              </a:ln>
              <a:extLst>
                <a:ext uri="{909E8E84-426E-40DD-AFC4-6F175D3DCCD1}">
                  <a14:hiddenFill>
                    <a:noFill/>
                  </a14:hiddenFill>
                </a:ext>
              </a:extLst>
            </xdr:spPr>
          </xdr:sp>
          <xdr:sp macro="" textlink="">
            <xdr:nvSpPr>
              <xdr:cNvPr id="4" name="Option Button 13" hidden="1">
                <a:extLst>
                  <a:ext uri="{63B3BB69-23CF-44E3-9099-C40C66FF867C}">
                    <a14:compatExt spid="_x0000_s35853"/>
                  </a:ext>
                  <a:ext uri="{FF2B5EF4-FFF2-40B4-BE49-F238E27FC236}">
                    <a16:creationId xmlns:a16="http://schemas.microsoft.com/office/drawing/2014/main" id="{00000000-0008-0000-0400-000004000000}"/>
                  </a:ext>
                </a:extLst>
              </xdr:cNvPr>
              <xdr:cNvSpPr/>
            </xdr:nvSpPr>
            <xdr:spPr bwMode="auto">
              <a:xfrm>
                <a:off x="96630" y="37694"/>
                <a:ext cx="5024" cy="13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有り</a:t>
                </a:r>
              </a:p>
            </xdr:txBody>
          </xdr:sp>
          <xdr:sp macro="" textlink="">
            <xdr:nvSpPr>
              <xdr:cNvPr id="7" name="Option Button 14" hidden="1">
                <a:extLst>
                  <a:ext uri="{63B3BB69-23CF-44E3-9099-C40C66FF867C}">
                    <a14:compatExt spid="_x0000_s35854"/>
                  </a:ext>
                  <a:ext uri="{FF2B5EF4-FFF2-40B4-BE49-F238E27FC236}">
                    <a16:creationId xmlns:a16="http://schemas.microsoft.com/office/drawing/2014/main" id="{00000000-0008-0000-0400-000007000000}"/>
                  </a:ext>
                </a:extLst>
              </xdr:cNvPr>
              <xdr:cNvSpPr/>
            </xdr:nvSpPr>
            <xdr:spPr bwMode="auto">
              <a:xfrm>
                <a:off x="121119" y="37415"/>
                <a:ext cx="5989" cy="16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無し</a:t>
                </a:r>
              </a:p>
            </xdr:txBody>
          </xdr:sp>
        </xdr:grpSp>
        <xdr:clientData/>
      </xdr:twoCellAnchor>
    </mc:Choice>
    <mc:Fallback/>
  </mc:AlternateContent>
  <xdr:twoCellAnchor editAs="oneCell">
    <xdr:from>
      <xdr:col>32</xdr:col>
      <xdr:colOff>133350</xdr:colOff>
      <xdr:row>3</xdr:row>
      <xdr:rowOff>47625</xdr:rowOff>
    </xdr:from>
    <xdr:to>
      <xdr:col>40</xdr:col>
      <xdr:colOff>28575</xdr:colOff>
      <xdr:row>12</xdr:row>
      <xdr:rowOff>47625</xdr:rowOff>
    </xdr:to>
    <xdr:pic>
      <xdr:nvPicPr>
        <xdr:cNvPr id="35939" name="Picture 99">
          <a:extLst>
            <a:ext uri="{FF2B5EF4-FFF2-40B4-BE49-F238E27FC236}">
              <a16:creationId xmlns:a16="http://schemas.microsoft.com/office/drawing/2014/main" id="{00000000-0008-0000-0400-0000638C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571500"/>
          <a:ext cx="10382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47</xdr:col>
      <xdr:colOff>9526</xdr:colOff>
      <xdr:row>28</xdr:row>
      <xdr:rowOff>95250</xdr:rowOff>
    </xdr:from>
    <xdr:ext cx="828674" cy="680182"/>
    <xdr:sp macro="" textlink="">
      <xdr:nvSpPr>
        <xdr:cNvPr id="45" name="吹き出し: 線 44">
          <a:extLst>
            <a:ext uri="{FF2B5EF4-FFF2-40B4-BE49-F238E27FC236}">
              <a16:creationId xmlns:a16="http://schemas.microsoft.com/office/drawing/2014/main" id="{00000000-0008-0000-0400-00002D000000}"/>
            </a:ext>
          </a:extLst>
        </xdr:cNvPr>
        <xdr:cNvSpPr/>
      </xdr:nvSpPr>
      <xdr:spPr>
        <a:xfrm>
          <a:off x="6438901" y="5505450"/>
          <a:ext cx="828674" cy="680182"/>
        </a:xfrm>
        <a:prstGeom prst="borderCallout1">
          <a:avLst>
            <a:gd name="adj1" fmla="val -2160"/>
            <a:gd name="adj2" fmla="val 73846"/>
            <a:gd name="adj3" fmla="val -56936"/>
            <a:gd name="adj4" fmla="val 84367"/>
          </a:avLst>
        </a:prstGeom>
        <a:solidFill>
          <a:srgbClr val="FFC000"/>
        </a:solidFill>
        <a:ln>
          <a:solidFill>
            <a:schemeClr val="accent2">
              <a:lumMod val="75000"/>
            </a:schemeClr>
          </a:solidFill>
          <a:headEnd type="none"/>
          <a:tailEnd type="triangle"/>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lIns="36000" tIns="36000" rIns="36000" bIns="0" rtlCol="0" anchor="t">
          <a:spAutoFit/>
        </a:bodyPr>
        <a:lstStyle/>
        <a:p>
          <a:pPr algn="l"/>
          <a:r>
            <a:rPr kumimoji="1" lang="ja-JP" altLang="en-US" sz="1000" b="1">
              <a:solidFill>
                <a:srgbClr val="0000FF"/>
              </a:solidFill>
              <a:latin typeface="游ゴシック" panose="020B0400000000000000" pitchFamily="50" charset="-128"/>
              <a:ea typeface="游ゴシック" panose="020B0400000000000000" pitchFamily="50" charset="-128"/>
            </a:rPr>
            <a:t>引率者向けに説明を行います</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76200</xdr:colOff>
          <xdr:row>43</xdr:row>
          <xdr:rowOff>47625</xdr:rowOff>
        </xdr:from>
        <xdr:to>
          <xdr:col>22</xdr:col>
          <xdr:colOff>161925</xdr:colOff>
          <xdr:row>44</xdr:row>
          <xdr:rowOff>104775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45</xdr:row>
          <xdr:rowOff>47625</xdr:rowOff>
        </xdr:from>
        <xdr:to>
          <xdr:col>22</xdr:col>
          <xdr:colOff>161925</xdr:colOff>
          <xdr:row>46</xdr:row>
          <xdr:rowOff>104775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47</xdr:row>
          <xdr:rowOff>47625</xdr:rowOff>
        </xdr:from>
        <xdr:to>
          <xdr:col>22</xdr:col>
          <xdr:colOff>161925</xdr:colOff>
          <xdr:row>48</xdr:row>
          <xdr:rowOff>104775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76200</xdr:colOff>
          <xdr:row>43</xdr:row>
          <xdr:rowOff>47625</xdr:rowOff>
        </xdr:from>
        <xdr:to>
          <xdr:col>22</xdr:col>
          <xdr:colOff>161925</xdr:colOff>
          <xdr:row>44</xdr:row>
          <xdr:rowOff>104775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6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45</xdr:row>
          <xdr:rowOff>47625</xdr:rowOff>
        </xdr:from>
        <xdr:to>
          <xdr:col>22</xdr:col>
          <xdr:colOff>161925</xdr:colOff>
          <xdr:row>46</xdr:row>
          <xdr:rowOff>104775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6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47</xdr:row>
          <xdr:rowOff>47625</xdr:rowOff>
        </xdr:from>
        <xdr:to>
          <xdr:col>22</xdr:col>
          <xdr:colOff>161925</xdr:colOff>
          <xdr:row>48</xdr:row>
          <xdr:rowOff>104775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6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8</xdr:row>
          <xdr:rowOff>38100</xdr:rowOff>
        </xdr:from>
        <xdr:to>
          <xdr:col>18</xdr:col>
          <xdr:colOff>142875</xdr:colOff>
          <xdr:row>8</xdr:row>
          <xdr:rowOff>285750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38100</xdr:rowOff>
        </xdr:from>
        <xdr:to>
          <xdr:col>18</xdr:col>
          <xdr:colOff>142875</xdr:colOff>
          <xdr:row>9</xdr:row>
          <xdr:rowOff>285750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38100</xdr:rowOff>
        </xdr:from>
        <xdr:to>
          <xdr:col>18</xdr:col>
          <xdr:colOff>142875</xdr:colOff>
          <xdr:row>10</xdr:row>
          <xdr:rowOff>285750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38100</xdr:rowOff>
        </xdr:from>
        <xdr:to>
          <xdr:col>18</xdr:col>
          <xdr:colOff>142875</xdr:colOff>
          <xdr:row>11</xdr:row>
          <xdr:rowOff>285750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38100</xdr:rowOff>
        </xdr:from>
        <xdr:to>
          <xdr:col>18</xdr:col>
          <xdr:colOff>142875</xdr:colOff>
          <xdr:row>12</xdr:row>
          <xdr:rowOff>285750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38100</xdr:rowOff>
        </xdr:from>
        <xdr:to>
          <xdr:col>18</xdr:col>
          <xdr:colOff>142875</xdr:colOff>
          <xdr:row>13</xdr:row>
          <xdr:rowOff>285750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38100</xdr:rowOff>
        </xdr:from>
        <xdr:to>
          <xdr:col>18</xdr:col>
          <xdr:colOff>142875</xdr:colOff>
          <xdr:row>14</xdr:row>
          <xdr:rowOff>285750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38100</xdr:rowOff>
        </xdr:from>
        <xdr:to>
          <xdr:col>18</xdr:col>
          <xdr:colOff>142875</xdr:colOff>
          <xdr:row>15</xdr:row>
          <xdr:rowOff>285750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38100</xdr:rowOff>
        </xdr:from>
        <xdr:to>
          <xdr:col>18</xdr:col>
          <xdr:colOff>142875</xdr:colOff>
          <xdr:row>16</xdr:row>
          <xdr:rowOff>285750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38100</xdr:rowOff>
        </xdr:from>
        <xdr:to>
          <xdr:col>18</xdr:col>
          <xdr:colOff>142875</xdr:colOff>
          <xdr:row>17</xdr:row>
          <xdr:rowOff>285750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38100</xdr:rowOff>
        </xdr:from>
        <xdr:to>
          <xdr:col>18</xdr:col>
          <xdr:colOff>142875</xdr:colOff>
          <xdr:row>18</xdr:row>
          <xdr:rowOff>285750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38100</xdr:rowOff>
        </xdr:from>
        <xdr:to>
          <xdr:col>18</xdr:col>
          <xdr:colOff>142875</xdr:colOff>
          <xdr:row>19</xdr:row>
          <xdr:rowOff>285750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38100</xdr:rowOff>
        </xdr:from>
        <xdr:to>
          <xdr:col>18</xdr:col>
          <xdr:colOff>142875</xdr:colOff>
          <xdr:row>20</xdr:row>
          <xdr:rowOff>285750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38100</xdr:rowOff>
        </xdr:from>
        <xdr:to>
          <xdr:col>18</xdr:col>
          <xdr:colOff>142875</xdr:colOff>
          <xdr:row>21</xdr:row>
          <xdr:rowOff>285750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38100</xdr:rowOff>
        </xdr:from>
        <xdr:to>
          <xdr:col>18</xdr:col>
          <xdr:colOff>142875</xdr:colOff>
          <xdr:row>22</xdr:row>
          <xdr:rowOff>285750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7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38100</xdr:rowOff>
        </xdr:from>
        <xdr:to>
          <xdr:col>18</xdr:col>
          <xdr:colOff>142875</xdr:colOff>
          <xdr:row>23</xdr:row>
          <xdr:rowOff>285750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38100</xdr:rowOff>
        </xdr:from>
        <xdr:to>
          <xdr:col>18</xdr:col>
          <xdr:colOff>142875</xdr:colOff>
          <xdr:row>24</xdr:row>
          <xdr:rowOff>285750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7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38100</xdr:rowOff>
        </xdr:from>
        <xdr:to>
          <xdr:col>18</xdr:col>
          <xdr:colOff>142875</xdr:colOff>
          <xdr:row>25</xdr:row>
          <xdr:rowOff>285750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38100</xdr:rowOff>
        </xdr:from>
        <xdr:to>
          <xdr:col>18</xdr:col>
          <xdr:colOff>142875</xdr:colOff>
          <xdr:row>26</xdr:row>
          <xdr:rowOff>285750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7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38100</xdr:rowOff>
        </xdr:from>
        <xdr:to>
          <xdr:col>18</xdr:col>
          <xdr:colOff>142875</xdr:colOff>
          <xdr:row>27</xdr:row>
          <xdr:rowOff>285750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7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38100</xdr:rowOff>
        </xdr:from>
        <xdr:to>
          <xdr:col>18</xdr:col>
          <xdr:colOff>142875</xdr:colOff>
          <xdr:row>28</xdr:row>
          <xdr:rowOff>285750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7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38100</xdr:rowOff>
        </xdr:from>
        <xdr:to>
          <xdr:col>18</xdr:col>
          <xdr:colOff>142875</xdr:colOff>
          <xdr:row>29</xdr:row>
          <xdr:rowOff>285750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7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38100</xdr:rowOff>
        </xdr:from>
        <xdr:to>
          <xdr:col>18</xdr:col>
          <xdr:colOff>142875</xdr:colOff>
          <xdr:row>30</xdr:row>
          <xdr:rowOff>285750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7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38100</xdr:rowOff>
        </xdr:from>
        <xdr:to>
          <xdr:col>18</xdr:col>
          <xdr:colOff>142875</xdr:colOff>
          <xdr:row>31</xdr:row>
          <xdr:rowOff>285750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7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38100</xdr:rowOff>
        </xdr:from>
        <xdr:to>
          <xdr:col>18</xdr:col>
          <xdr:colOff>142875</xdr:colOff>
          <xdr:row>32</xdr:row>
          <xdr:rowOff>285750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7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38100</xdr:rowOff>
        </xdr:from>
        <xdr:to>
          <xdr:col>18</xdr:col>
          <xdr:colOff>142875</xdr:colOff>
          <xdr:row>33</xdr:row>
          <xdr:rowOff>285750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7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38100</xdr:rowOff>
        </xdr:from>
        <xdr:to>
          <xdr:col>18</xdr:col>
          <xdr:colOff>142875</xdr:colOff>
          <xdr:row>34</xdr:row>
          <xdr:rowOff>285750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7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38100</xdr:rowOff>
        </xdr:from>
        <xdr:to>
          <xdr:col>18</xdr:col>
          <xdr:colOff>142875</xdr:colOff>
          <xdr:row>35</xdr:row>
          <xdr:rowOff>285750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7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38100</xdr:rowOff>
        </xdr:from>
        <xdr:to>
          <xdr:col>18</xdr:col>
          <xdr:colOff>142875</xdr:colOff>
          <xdr:row>36</xdr:row>
          <xdr:rowOff>285750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7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38100</xdr:rowOff>
        </xdr:from>
        <xdr:to>
          <xdr:col>18</xdr:col>
          <xdr:colOff>142875</xdr:colOff>
          <xdr:row>37</xdr:row>
          <xdr:rowOff>285750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7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8</xdr:row>
          <xdr:rowOff>38100</xdr:rowOff>
        </xdr:from>
        <xdr:to>
          <xdr:col>37</xdr:col>
          <xdr:colOff>142875</xdr:colOff>
          <xdr:row>8</xdr:row>
          <xdr:rowOff>285750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7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xdr:row>
          <xdr:rowOff>38100</xdr:rowOff>
        </xdr:from>
        <xdr:to>
          <xdr:col>37</xdr:col>
          <xdr:colOff>142875</xdr:colOff>
          <xdr:row>9</xdr:row>
          <xdr:rowOff>285750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7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xdr:row>
          <xdr:rowOff>38100</xdr:rowOff>
        </xdr:from>
        <xdr:to>
          <xdr:col>37</xdr:col>
          <xdr:colOff>142875</xdr:colOff>
          <xdr:row>10</xdr:row>
          <xdr:rowOff>285750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7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11</xdr:row>
          <xdr:rowOff>38100</xdr:rowOff>
        </xdr:from>
        <xdr:to>
          <xdr:col>37</xdr:col>
          <xdr:colOff>142875</xdr:colOff>
          <xdr:row>11</xdr:row>
          <xdr:rowOff>285750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7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12</xdr:row>
          <xdr:rowOff>38100</xdr:rowOff>
        </xdr:from>
        <xdr:to>
          <xdr:col>37</xdr:col>
          <xdr:colOff>142875</xdr:colOff>
          <xdr:row>12</xdr:row>
          <xdr:rowOff>285750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7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13</xdr:row>
          <xdr:rowOff>38100</xdr:rowOff>
        </xdr:from>
        <xdr:to>
          <xdr:col>37</xdr:col>
          <xdr:colOff>142875</xdr:colOff>
          <xdr:row>13</xdr:row>
          <xdr:rowOff>285750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7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14</xdr:row>
          <xdr:rowOff>38100</xdr:rowOff>
        </xdr:from>
        <xdr:to>
          <xdr:col>37</xdr:col>
          <xdr:colOff>142875</xdr:colOff>
          <xdr:row>14</xdr:row>
          <xdr:rowOff>285750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7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15</xdr:row>
          <xdr:rowOff>38100</xdr:rowOff>
        </xdr:from>
        <xdr:to>
          <xdr:col>37</xdr:col>
          <xdr:colOff>142875</xdr:colOff>
          <xdr:row>15</xdr:row>
          <xdr:rowOff>285750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7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16</xdr:row>
          <xdr:rowOff>38100</xdr:rowOff>
        </xdr:from>
        <xdr:to>
          <xdr:col>37</xdr:col>
          <xdr:colOff>142875</xdr:colOff>
          <xdr:row>16</xdr:row>
          <xdr:rowOff>285750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7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17</xdr:row>
          <xdr:rowOff>38100</xdr:rowOff>
        </xdr:from>
        <xdr:to>
          <xdr:col>37</xdr:col>
          <xdr:colOff>142875</xdr:colOff>
          <xdr:row>17</xdr:row>
          <xdr:rowOff>285750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7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xdr:row>
          <xdr:rowOff>38100</xdr:rowOff>
        </xdr:from>
        <xdr:to>
          <xdr:col>37</xdr:col>
          <xdr:colOff>142875</xdr:colOff>
          <xdr:row>18</xdr:row>
          <xdr:rowOff>285750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7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19</xdr:row>
          <xdr:rowOff>38100</xdr:rowOff>
        </xdr:from>
        <xdr:to>
          <xdr:col>37</xdr:col>
          <xdr:colOff>142875</xdr:colOff>
          <xdr:row>19</xdr:row>
          <xdr:rowOff>285750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7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20</xdr:row>
          <xdr:rowOff>38100</xdr:rowOff>
        </xdr:from>
        <xdr:to>
          <xdr:col>37</xdr:col>
          <xdr:colOff>142875</xdr:colOff>
          <xdr:row>20</xdr:row>
          <xdr:rowOff>285750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7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21</xdr:row>
          <xdr:rowOff>38100</xdr:rowOff>
        </xdr:from>
        <xdr:to>
          <xdr:col>37</xdr:col>
          <xdr:colOff>142875</xdr:colOff>
          <xdr:row>21</xdr:row>
          <xdr:rowOff>285750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7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22</xdr:row>
          <xdr:rowOff>38100</xdr:rowOff>
        </xdr:from>
        <xdr:to>
          <xdr:col>37</xdr:col>
          <xdr:colOff>142875</xdr:colOff>
          <xdr:row>22</xdr:row>
          <xdr:rowOff>285750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7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23</xdr:row>
          <xdr:rowOff>38100</xdr:rowOff>
        </xdr:from>
        <xdr:to>
          <xdr:col>37</xdr:col>
          <xdr:colOff>142875</xdr:colOff>
          <xdr:row>23</xdr:row>
          <xdr:rowOff>285750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7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24</xdr:row>
          <xdr:rowOff>38100</xdr:rowOff>
        </xdr:from>
        <xdr:to>
          <xdr:col>37</xdr:col>
          <xdr:colOff>142875</xdr:colOff>
          <xdr:row>24</xdr:row>
          <xdr:rowOff>285750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7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25</xdr:row>
          <xdr:rowOff>38100</xdr:rowOff>
        </xdr:from>
        <xdr:to>
          <xdr:col>37</xdr:col>
          <xdr:colOff>142875</xdr:colOff>
          <xdr:row>25</xdr:row>
          <xdr:rowOff>285750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7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26</xdr:row>
          <xdr:rowOff>38100</xdr:rowOff>
        </xdr:from>
        <xdr:to>
          <xdr:col>37</xdr:col>
          <xdr:colOff>142875</xdr:colOff>
          <xdr:row>26</xdr:row>
          <xdr:rowOff>285750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7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27</xdr:row>
          <xdr:rowOff>38100</xdr:rowOff>
        </xdr:from>
        <xdr:to>
          <xdr:col>37</xdr:col>
          <xdr:colOff>142875</xdr:colOff>
          <xdr:row>27</xdr:row>
          <xdr:rowOff>285750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7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28</xdr:row>
          <xdr:rowOff>38100</xdr:rowOff>
        </xdr:from>
        <xdr:to>
          <xdr:col>37</xdr:col>
          <xdr:colOff>142875</xdr:colOff>
          <xdr:row>28</xdr:row>
          <xdr:rowOff>285750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7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29</xdr:row>
          <xdr:rowOff>38100</xdr:rowOff>
        </xdr:from>
        <xdr:to>
          <xdr:col>37</xdr:col>
          <xdr:colOff>142875</xdr:colOff>
          <xdr:row>29</xdr:row>
          <xdr:rowOff>285750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7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30</xdr:row>
          <xdr:rowOff>38100</xdr:rowOff>
        </xdr:from>
        <xdr:to>
          <xdr:col>37</xdr:col>
          <xdr:colOff>142875</xdr:colOff>
          <xdr:row>30</xdr:row>
          <xdr:rowOff>285750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7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31</xdr:row>
          <xdr:rowOff>38100</xdr:rowOff>
        </xdr:from>
        <xdr:to>
          <xdr:col>37</xdr:col>
          <xdr:colOff>142875</xdr:colOff>
          <xdr:row>31</xdr:row>
          <xdr:rowOff>285750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7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32</xdr:row>
          <xdr:rowOff>38100</xdr:rowOff>
        </xdr:from>
        <xdr:to>
          <xdr:col>37</xdr:col>
          <xdr:colOff>142875</xdr:colOff>
          <xdr:row>32</xdr:row>
          <xdr:rowOff>285750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7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33</xdr:row>
          <xdr:rowOff>38100</xdr:rowOff>
        </xdr:from>
        <xdr:to>
          <xdr:col>37</xdr:col>
          <xdr:colOff>142875</xdr:colOff>
          <xdr:row>33</xdr:row>
          <xdr:rowOff>285750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7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34</xdr:row>
          <xdr:rowOff>38100</xdr:rowOff>
        </xdr:from>
        <xdr:to>
          <xdr:col>37</xdr:col>
          <xdr:colOff>142875</xdr:colOff>
          <xdr:row>34</xdr:row>
          <xdr:rowOff>285750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7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35</xdr:row>
          <xdr:rowOff>38100</xdr:rowOff>
        </xdr:from>
        <xdr:to>
          <xdr:col>37</xdr:col>
          <xdr:colOff>142875</xdr:colOff>
          <xdr:row>35</xdr:row>
          <xdr:rowOff>285750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7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36</xdr:row>
          <xdr:rowOff>38100</xdr:rowOff>
        </xdr:from>
        <xdr:to>
          <xdr:col>37</xdr:col>
          <xdr:colOff>142875</xdr:colOff>
          <xdr:row>36</xdr:row>
          <xdr:rowOff>285750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7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37</xdr:row>
          <xdr:rowOff>38100</xdr:rowOff>
        </xdr:from>
        <xdr:to>
          <xdr:col>37</xdr:col>
          <xdr:colOff>142875</xdr:colOff>
          <xdr:row>37</xdr:row>
          <xdr:rowOff>285750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7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18</xdr:row>
          <xdr:rowOff>85725</xdr:rowOff>
        </xdr:from>
        <xdr:to>
          <xdr:col>4</xdr:col>
          <xdr:colOff>152400</xdr:colOff>
          <xdr:row>19</xdr:row>
          <xdr:rowOff>76200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8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85725</xdr:rowOff>
        </xdr:from>
        <xdr:to>
          <xdr:col>4</xdr:col>
          <xdr:colOff>152400</xdr:colOff>
          <xdr:row>21</xdr:row>
          <xdr:rowOff>47625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8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85725</xdr:rowOff>
        </xdr:from>
        <xdr:to>
          <xdr:col>4</xdr:col>
          <xdr:colOff>152400</xdr:colOff>
          <xdr:row>23</xdr:row>
          <xdr:rowOff>104775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8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85725</xdr:rowOff>
        </xdr:from>
        <xdr:to>
          <xdr:col>4</xdr:col>
          <xdr:colOff>152400</xdr:colOff>
          <xdr:row>25</xdr:row>
          <xdr:rowOff>104775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8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180975</xdr:rowOff>
        </xdr:from>
        <xdr:to>
          <xdr:col>4</xdr:col>
          <xdr:colOff>38100</xdr:colOff>
          <xdr:row>37</xdr:row>
          <xdr:rowOff>28575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8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180975</xdr:rowOff>
        </xdr:from>
        <xdr:to>
          <xdr:col>8</xdr:col>
          <xdr:colOff>28575</xdr:colOff>
          <xdr:row>37</xdr:row>
          <xdr:rowOff>28575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35</xdr:row>
          <xdr:rowOff>180975</xdr:rowOff>
        </xdr:from>
        <xdr:to>
          <xdr:col>16</xdr:col>
          <xdr:colOff>38100</xdr:colOff>
          <xdr:row>37</xdr:row>
          <xdr:rowOff>28575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180975</xdr:rowOff>
        </xdr:from>
        <xdr:to>
          <xdr:col>4</xdr:col>
          <xdr:colOff>38100</xdr:colOff>
          <xdr:row>38</xdr:row>
          <xdr:rowOff>28575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8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35</xdr:row>
          <xdr:rowOff>180975</xdr:rowOff>
        </xdr:from>
        <xdr:to>
          <xdr:col>0</xdr:col>
          <xdr:colOff>266700</xdr:colOff>
          <xdr:row>37</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9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180975</xdr:rowOff>
        </xdr:from>
        <xdr:to>
          <xdr:col>0</xdr:col>
          <xdr:colOff>266700</xdr:colOff>
          <xdr:row>37</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171450</xdr:rowOff>
        </xdr:from>
        <xdr:to>
          <xdr:col>0</xdr:col>
          <xdr:colOff>266700</xdr:colOff>
          <xdr:row>37</xdr:row>
          <xdr:rowOff>9525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180975</xdr:rowOff>
        </xdr:from>
        <xdr:to>
          <xdr:col>0</xdr:col>
          <xdr:colOff>266700</xdr:colOff>
          <xdr:row>38</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9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85725</xdr:rowOff>
        </xdr:from>
        <xdr:to>
          <xdr:col>4</xdr:col>
          <xdr:colOff>152400</xdr:colOff>
          <xdr:row>19</xdr:row>
          <xdr:rowOff>57150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85725</xdr:rowOff>
        </xdr:from>
        <xdr:to>
          <xdr:col>4</xdr:col>
          <xdr:colOff>152400</xdr:colOff>
          <xdr:row>21</xdr:row>
          <xdr:rowOff>66675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85725</xdr:rowOff>
        </xdr:from>
        <xdr:to>
          <xdr:col>4</xdr:col>
          <xdr:colOff>152400</xdr:colOff>
          <xdr:row>23</xdr:row>
          <xdr:rowOff>57150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9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85725</xdr:rowOff>
        </xdr:from>
        <xdr:to>
          <xdr:col>4</xdr:col>
          <xdr:colOff>152400</xdr:colOff>
          <xdr:row>25</xdr:row>
          <xdr:rowOff>57150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180975</xdr:rowOff>
        </xdr:from>
        <xdr:to>
          <xdr:col>4</xdr:col>
          <xdr:colOff>38100</xdr:colOff>
          <xdr:row>37</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180975</xdr:rowOff>
        </xdr:from>
        <xdr:to>
          <xdr:col>8</xdr:col>
          <xdr:colOff>28575</xdr:colOff>
          <xdr:row>37</xdr:row>
          <xdr:rowOff>28575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35</xdr:row>
          <xdr:rowOff>180975</xdr:rowOff>
        </xdr:from>
        <xdr:to>
          <xdr:col>16</xdr:col>
          <xdr:colOff>38100</xdr:colOff>
          <xdr:row>37</xdr:row>
          <xdr:rowOff>28575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9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180975</xdr:rowOff>
        </xdr:from>
        <xdr:to>
          <xdr:col>4</xdr:col>
          <xdr:colOff>38100</xdr:colOff>
          <xdr:row>38</xdr:row>
          <xdr:rowOff>28575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9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o-su@niye.go.jp"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3" Type="http://schemas.openxmlformats.org/officeDocument/2006/relationships/vmlDrawing" Target="../drawings/vmlDrawing9.vml"/><Relationship Id="rId7" Type="http://schemas.openxmlformats.org/officeDocument/2006/relationships/ctrlProp" Target="../ctrlProps/ctrlProp124.xml"/><Relationship Id="rId12" Type="http://schemas.openxmlformats.org/officeDocument/2006/relationships/ctrlProp" Target="../ctrlProps/ctrlProp129.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5" Type="http://schemas.openxmlformats.org/officeDocument/2006/relationships/ctrlProp" Target="../ctrlProps/ctrlProp132.xml"/><Relationship Id="rId10" Type="http://schemas.openxmlformats.org/officeDocument/2006/relationships/ctrlProp" Target="../ctrlProps/ctrlProp127.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4.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omments" Target="../comments2.xml"/><Relationship Id="rId2" Type="http://schemas.openxmlformats.org/officeDocument/2006/relationships/drawing" Target="../drawings/drawing4.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printerSettings" Target="../printerSettings/printerSettings6.bin"/><Relationship Id="rId7" Type="http://schemas.openxmlformats.org/officeDocument/2006/relationships/ctrlProp" Target="../ctrlProps/ctrlProp48.xml"/><Relationship Id="rId2" Type="http://schemas.openxmlformats.org/officeDocument/2006/relationships/hyperlink" Target="mailto:35501@compass-jpn.com" TargetMode="External"/><Relationship Id="rId1" Type="http://schemas.openxmlformats.org/officeDocument/2006/relationships/hyperlink" Target="mailto:aso-su@niye.go.jp" TargetMode="External"/><Relationship Id="rId6" Type="http://schemas.openxmlformats.org/officeDocument/2006/relationships/ctrlProp" Target="../ctrlProps/ctrlProp47.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hyperlink" Target="mailto:aso-su@niye.go.jp" TargetMode="External"/><Relationship Id="rId7" Type="http://schemas.openxmlformats.org/officeDocument/2006/relationships/ctrlProp" Target="../ctrlProps/ctrlProp50.xml"/><Relationship Id="rId2" Type="http://schemas.openxmlformats.org/officeDocument/2006/relationships/hyperlink" Target="mailto:mo-mo@****.jp" TargetMode="External"/><Relationship Id="rId1" Type="http://schemas.openxmlformats.org/officeDocument/2006/relationships/hyperlink" Target="mailto:35501@compass-jpn.com" TargetMode="External"/><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printerSettings" Target="../printerSettings/printerSettings7.bin"/><Relationship Id="rId9" Type="http://schemas.openxmlformats.org/officeDocument/2006/relationships/ctrlProp" Target="../ctrlProps/ctrlProp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63" Type="http://schemas.openxmlformats.org/officeDocument/2006/relationships/ctrlProp" Target="../ctrlProps/ctrlProp112.xml"/><Relationship Id="rId7" Type="http://schemas.openxmlformats.org/officeDocument/2006/relationships/ctrlProp" Target="../ctrlProps/ctrlProp56.xml"/><Relationship Id="rId2" Type="http://schemas.openxmlformats.org/officeDocument/2006/relationships/drawing" Target="../drawings/drawing7.xml"/><Relationship Id="rId16" Type="http://schemas.openxmlformats.org/officeDocument/2006/relationships/ctrlProp" Target="../ctrlProps/ctrlProp65.xml"/><Relationship Id="rId29" Type="http://schemas.openxmlformats.org/officeDocument/2006/relationships/ctrlProp" Target="../ctrlProps/ctrlProp78.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8" Type="http://schemas.openxmlformats.org/officeDocument/2006/relationships/ctrlProp" Target="../ctrlProps/ctrlProp107.xml"/><Relationship Id="rId5" Type="http://schemas.openxmlformats.org/officeDocument/2006/relationships/ctrlProp" Target="../ctrlProps/ctrlProp54.xml"/><Relationship Id="rId61" Type="http://schemas.openxmlformats.org/officeDocument/2006/relationships/ctrlProp" Target="../ctrlProps/ctrlProp110.xml"/><Relationship Id="rId19" Type="http://schemas.openxmlformats.org/officeDocument/2006/relationships/ctrlProp" Target="../ctrlProps/ctrlProp6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ctrlProp" Target="../ctrlProps/ctrlProp105.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7.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59" Type="http://schemas.openxmlformats.org/officeDocument/2006/relationships/ctrlProp" Target="../ctrlProps/ctrlProp108.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62" Type="http://schemas.openxmlformats.org/officeDocument/2006/relationships/ctrlProp" Target="../ctrlProps/ctrlProp111.xml"/><Relationship Id="rId1" Type="http://schemas.openxmlformats.org/officeDocument/2006/relationships/printerSettings" Target="../printerSettings/printerSettings8.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57" Type="http://schemas.openxmlformats.org/officeDocument/2006/relationships/ctrlProp" Target="../ctrlProps/ctrlProp106.xml"/><Relationship Id="rId10" Type="http://schemas.openxmlformats.org/officeDocument/2006/relationships/ctrlProp" Target="../ctrlProps/ctrlProp59.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7.xml"/><Relationship Id="rId3" Type="http://schemas.openxmlformats.org/officeDocument/2006/relationships/vmlDrawing" Target="../drawings/vmlDrawing8.vml"/><Relationship Id="rId7" Type="http://schemas.openxmlformats.org/officeDocument/2006/relationships/ctrlProp" Target="../ctrlProps/ctrlProp11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15.xml"/><Relationship Id="rId11" Type="http://schemas.openxmlformats.org/officeDocument/2006/relationships/ctrlProp" Target="../ctrlProps/ctrlProp120.xml"/><Relationship Id="rId5" Type="http://schemas.openxmlformats.org/officeDocument/2006/relationships/ctrlProp" Target="../ctrlProps/ctrlProp114.xml"/><Relationship Id="rId10" Type="http://schemas.openxmlformats.org/officeDocument/2006/relationships/ctrlProp" Target="../ctrlProps/ctrlProp119.xml"/><Relationship Id="rId4" Type="http://schemas.openxmlformats.org/officeDocument/2006/relationships/ctrlProp" Target="../ctrlProps/ctrlProp113.xml"/><Relationship Id="rId9" Type="http://schemas.openxmlformats.org/officeDocument/2006/relationships/ctrlProp" Target="../ctrlProps/ctrlProp1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AD39"/>
  <sheetViews>
    <sheetView view="pageBreakPreview" topLeftCell="A13" zoomScaleNormal="100" zoomScaleSheetLayoutView="100" workbookViewId="0">
      <selection activeCell="BA22" sqref="BA22"/>
    </sheetView>
  </sheetViews>
  <sheetFormatPr defaultColWidth="3.125" defaultRowHeight="13.5" x14ac:dyDescent="0.15"/>
  <cols>
    <col min="1" max="16384" width="3.125" style="2"/>
  </cols>
  <sheetData>
    <row r="2" spans="2:30" ht="18.75" customHeight="1" x14ac:dyDescent="0.15">
      <c r="B2" s="508" t="s">
        <v>251</v>
      </c>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10"/>
    </row>
    <row r="3" spans="2:30" ht="18.75" customHeight="1" x14ac:dyDescent="0.15">
      <c r="B3" s="511"/>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3"/>
    </row>
    <row r="4" spans="2:30" ht="18.75" customHeight="1" x14ac:dyDescent="0.15">
      <c r="B4" s="188"/>
      <c r="C4" s="189"/>
      <c r="D4" s="189"/>
      <c r="E4" s="189"/>
      <c r="F4" s="189"/>
      <c r="G4" s="189"/>
      <c r="H4" s="189"/>
      <c r="I4" s="189"/>
      <c r="J4" s="189"/>
      <c r="K4" s="189"/>
      <c r="L4" s="189"/>
      <c r="M4" s="189"/>
      <c r="N4" s="189"/>
      <c r="O4" s="189"/>
      <c r="P4" s="189"/>
      <c r="Q4" s="189"/>
      <c r="R4" s="189"/>
      <c r="S4" s="189"/>
      <c r="T4" s="189"/>
      <c r="U4" s="189"/>
      <c r="V4" s="189"/>
      <c r="W4" s="504" t="s">
        <v>602</v>
      </c>
      <c r="X4" s="504"/>
      <c r="Y4" s="504"/>
      <c r="Z4" s="504"/>
      <c r="AA4" s="504"/>
      <c r="AB4" s="514"/>
    </row>
    <row r="5" spans="2:30" ht="18.75" customHeight="1" x14ac:dyDescent="0.15">
      <c r="B5" s="190" t="s">
        <v>252</v>
      </c>
      <c r="C5" s="191"/>
      <c r="D5" s="191"/>
      <c r="E5" s="191"/>
      <c r="F5" s="191"/>
      <c r="G5" s="191"/>
      <c r="H5" s="191"/>
      <c r="I5" s="191"/>
      <c r="J5" s="191"/>
      <c r="K5" s="191"/>
      <c r="L5" s="191"/>
      <c r="M5" s="191"/>
      <c r="N5" s="191"/>
      <c r="O5" s="191"/>
      <c r="P5" s="191"/>
      <c r="Q5" s="191"/>
      <c r="R5" s="189"/>
      <c r="S5" s="189"/>
      <c r="T5" s="189"/>
      <c r="U5" s="189"/>
      <c r="V5" s="189"/>
      <c r="W5" s="189"/>
      <c r="X5" s="189"/>
      <c r="Y5" s="189"/>
      <c r="Z5" s="189"/>
      <c r="AA5" s="189"/>
      <c r="AB5" s="192"/>
    </row>
    <row r="6" spans="2:30" ht="18.75" customHeight="1" x14ac:dyDescent="0.15">
      <c r="B6" s="190"/>
      <c r="C6" s="191"/>
      <c r="D6" s="191"/>
      <c r="E6" s="191"/>
      <c r="F6" s="191"/>
      <c r="G6" s="191"/>
      <c r="H6" s="191"/>
      <c r="I6" s="191"/>
      <c r="J6" s="191"/>
      <c r="K6" s="191"/>
      <c r="L6" s="191"/>
      <c r="M6" s="191"/>
      <c r="N6" s="191"/>
      <c r="O6" s="191"/>
      <c r="P6" s="191"/>
      <c r="Q6" s="191"/>
      <c r="R6" s="189"/>
      <c r="S6" s="189"/>
      <c r="T6" s="189"/>
      <c r="U6" s="189"/>
      <c r="V6" s="189"/>
      <c r="W6" s="189"/>
      <c r="X6" s="189"/>
      <c r="Y6" s="189"/>
      <c r="Z6" s="189"/>
      <c r="AA6" s="189"/>
      <c r="AB6" s="192"/>
    </row>
    <row r="7" spans="2:30" ht="18.75" customHeight="1" x14ac:dyDescent="0.15">
      <c r="B7" s="491" t="s">
        <v>596</v>
      </c>
      <c r="C7" s="191"/>
      <c r="D7" s="191"/>
      <c r="E7" s="191"/>
      <c r="F7" s="191"/>
      <c r="G7" s="191"/>
      <c r="H7" s="191"/>
      <c r="I7" s="191"/>
      <c r="J7" s="191"/>
      <c r="K7" s="191"/>
      <c r="L7" s="191"/>
      <c r="M7" s="191"/>
      <c r="N7" s="191"/>
      <c r="O7" s="191"/>
      <c r="P7" s="191"/>
      <c r="Q7" s="191"/>
      <c r="R7" s="189"/>
      <c r="S7" s="189"/>
      <c r="T7" s="189"/>
      <c r="U7" s="189"/>
      <c r="V7" s="189"/>
      <c r="W7" s="189"/>
      <c r="X7" s="189"/>
      <c r="Y7" s="189"/>
      <c r="Z7" s="189"/>
      <c r="AA7" s="189"/>
      <c r="AB7" s="192"/>
    </row>
    <row r="8" spans="2:30" ht="18.75" customHeight="1" x14ac:dyDescent="0.15">
      <c r="B8" s="190"/>
      <c r="C8" s="490" t="s">
        <v>597</v>
      </c>
      <c r="D8" s="191"/>
      <c r="E8" s="191"/>
      <c r="F8" s="191"/>
      <c r="G8" s="191"/>
      <c r="H8" s="191"/>
      <c r="I8" s="191"/>
      <c r="J8" s="191"/>
      <c r="K8" s="489"/>
      <c r="L8" s="489"/>
      <c r="M8" s="489"/>
      <c r="N8" s="489"/>
      <c r="O8" s="489"/>
      <c r="P8" s="489"/>
      <c r="Q8" s="489"/>
      <c r="R8" s="489"/>
      <c r="S8" s="489"/>
      <c r="T8" s="489"/>
      <c r="U8" s="489"/>
      <c r="V8" s="489"/>
      <c r="W8" s="489"/>
      <c r="X8" s="489"/>
      <c r="Y8" s="489"/>
      <c r="Z8" s="489"/>
      <c r="AA8" s="489"/>
      <c r="AB8" s="192"/>
      <c r="AD8" s="1"/>
    </row>
    <row r="9" spans="2:30" ht="18.75" customHeight="1" x14ac:dyDescent="0.15">
      <c r="B9" s="190"/>
      <c r="C9" s="490" t="s">
        <v>598</v>
      </c>
      <c r="D9" s="191"/>
      <c r="E9" s="191"/>
      <c r="F9" s="191"/>
      <c r="G9" s="191"/>
      <c r="H9" s="191"/>
      <c r="I9" s="191"/>
      <c r="J9" s="191"/>
      <c r="K9" s="489"/>
      <c r="L9" s="489"/>
      <c r="M9" s="489"/>
      <c r="N9" s="489"/>
      <c r="O9" s="489"/>
      <c r="P9" s="489"/>
      <c r="Q9" s="489"/>
      <c r="R9" s="489"/>
      <c r="S9" s="489"/>
      <c r="T9" s="489"/>
      <c r="U9" s="489"/>
      <c r="V9" s="489"/>
      <c r="W9" s="489"/>
      <c r="X9" s="489"/>
      <c r="Y9" s="489"/>
      <c r="Z9" s="489"/>
      <c r="AA9" s="489"/>
      <c r="AB9" s="192"/>
      <c r="AD9" s="1"/>
    </row>
    <row r="10" spans="2:30" ht="18.75" customHeight="1" x14ac:dyDescent="0.15">
      <c r="B10" s="188"/>
      <c r="C10" s="189" t="s">
        <v>599</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92"/>
      <c r="AD10" s="1"/>
    </row>
    <row r="11" spans="2:30" ht="18.75" customHeight="1" x14ac:dyDescent="0.15">
      <c r="B11" s="188"/>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92"/>
      <c r="AD11" s="1"/>
    </row>
    <row r="12" spans="2:30" ht="18.75" customHeight="1" x14ac:dyDescent="0.15">
      <c r="B12" s="193" t="s">
        <v>253</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92"/>
      <c r="AD12" s="1"/>
    </row>
    <row r="13" spans="2:30" ht="18.75" customHeight="1" x14ac:dyDescent="0.15">
      <c r="B13" s="188"/>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92"/>
      <c r="AD13" s="1"/>
    </row>
    <row r="14" spans="2:30" ht="18.75" customHeight="1" x14ac:dyDescent="0.15">
      <c r="B14" s="188"/>
      <c r="C14" s="189"/>
      <c r="D14" s="194" t="s">
        <v>254</v>
      </c>
      <c r="E14" s="194"/>
      <c r="F14" s="194" t="s">
        <v>271</v>
      </c>
      <c r="G14" s="194"/>
      <c r="H14" s="194"/>
      <c r="I14" s="194"/>
      <c r="J14" s="189"/>
      <c r="K14" s="189"/>
      <c r="L14" s="189"/>
      <c r="M14" s="189"/>
      <c r="N14" s="194" t="s">
        <v>255</v>
      </c>
      <c r="O14" s="194"/>
      <c r="P14" s="189"/>
      <c r="Q14" s="189"/>
      <c r="R14" s="189"/>
      <c r="S14" s="189"/>
      <c r="T14" s="189"/>
      <c r="U14" s="189"/>
      <c r="V14" s="189"/>
      <c r="W14" s="189"/>
      <c r="X14" s="189"/>
      <c r="Y14" s="189"/>
      <c r="Z14" s="189"/>
      <c r="AA14" s="189"/>
      <c r="AB14" s="192"/>
      <c r="AC14" s="1"/>
      <c r="AD14" s="1"/>
    </row>
    <row r="15" spans="2:30" ht="18.75" customHeight="1" x14ac:dyDescent="0.15">
      <c r="B15" s="188"/>
      <c r="C15" s="189"/>
      <c r="D15" s="194" t="s">
        <v>396</v>
      </c>
      <c r="E15" s="194"/>
      <c r="F15" s="194" t="s">
        <v>490</v>
      </c>
      <c r="G15" s="194"/>
      <c r="H15" s="194"/>
      <c r="I15" s="194"/>
      <c r="J15" s="189"/>
      <c r="K15" s="189"/>
      <c r="L15" s="189"/>
      <c r="M15" s="189"/>
      <c r="N15" s="194" t="s">
        <v>491</v>
      </c>
      <c r="O15" s="194"/>
      <c r="P15" s="189"/>
      <c r="Q15" s="189"/>
      <c r="R15" s="189"/>
      <c r="S15" s="189"/>
      <c r="T15" s="189"/>
      <c r="U15" s="189"/>
      <c r="V15" s="189"/>
      <c r="W15" s="189"/>
      <c r="X15" s="189"/>
      <c r="Y15" s="189"/>
      <c r="Z15" s="189"/>
      <c r="AA15" s="189"/>
      <c r="AB15" s="192"/>
      <c r="AC15" s="1"/>
      <c r="AD15" s="1"/>
    </row>
    <row r="16" spans="2:30" ht="18.75" customHeight="1" x14ac:dyDescent="0.15">
      <c r="B16" s="188"/>
      <c r="C16" s="189"/>
      <c r="D16" s="189"/>
      <c r="E16" s="189"/>
      <c r="F16" s="422" t="s">
        <v>533</v>
      </c>
      <c r="G16" s="422"/>
      <c r="H16" s="422"/>
      <c r="I16" s="422"/>
      <c r="J16" s="422"/>
      <c r="K16" s="422"/>
      <c r="L16" s="422"/>
      <c r="M16" s="422"/>
      <c r="N16" s="422"/>
      <c r="O16" s="422"/>
      <c r="P16" s="422"/>
      <c r="Q16" s="422"/>
      <c r="R16" s="422"/>
      <c r="S16" s="422"/>
      <c r="T16" s="422"/>
      <c r="U16" s="189"/>
      <c r="V16" s="189"/>
      <c r="W16" s="189"/>
      <c r="X16" s="189"/>
      <c r="Y16" s="189"/>
      <c r="Z16" s="189"/>
      <c r="AA16" s="189"/>
      <c r="AB16" s="192"/>
      <c r="AC16" s="1"/>
      <c r="AD16" s="1"/>
    </row>
    <row r="17" spans="2:30" ht="18.75" customHeight="1" x14ac:dyDescent="0.15">
      <c r="B17" s="188"/>
      <c r="C17" s="189"/>
      <c r="D17" s="194" t="s">
        <v>274</v>
      </c>
      <c r="E17" s="194"/>
      <c r="F17" s="194" t="s">
        <v>256</v>
      </c>
      <c r="G17" s="194"/>
      <c r="H17" s="194"/>
      <c r="I17" s="194"/>
      <c r="J17" s="189"/>
      <c r="K17" s="189"/>
      <c r="L17" s="189"/>
      <c r="M17" s="189"/>
      <c r="N17" s="194" t="s">
        <v>257</v>
      </c>
      <c r="O17" s="194"/>
      <c r="P17" s="189"/>
      <c r="Q17" s="189"/>
      <c r="R17" s="189"/>
      <c r="S17" s="189"/>
      <c r="T17" s="189"/>
      <c r="U17" s="189"/>
      <c r="V17" s="189"/>
      <c r="W17" s="189"/>
      <c r="X17" s="189"/>
      <c r="Y17" s="189"/>
      <c r="Z17" s="189"/>
      <c r="AA17" s="189"/>
      <c r="AB17" s="192"/>
      <c r="AD17" s="1"/>
    </row>
    <row r="18" spans="2:30" ht="18.75" customHeight="1" x14ac:dyDescent="0.15">
      <c r="B18" s="188"/>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92"/>
      <c r="AD18" s="1"/>
    </row>
    <row r="19" spans="2:30" s="3" customFormat="1" ht="18.75" customHeight="1" x14ac:dyDescent="0.15">
      <c r="B19" s="193" t="s">
        <v>258</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6"/>
      <c r="AD19" s="4"/>
    </row>
    <row r="20" spans="2:30" s="3" customFormat="1" ht="18.75" customHeight="1" x14ac:dyDescent="0.15">
      <c r="B20" s="193" t="s">
        <v>259</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6"/>
      <c r="AD20" s="4"/>
    </row>
    <row r="21" spans="2:30" ht="18.75" customHeight="1" x14ac:dyDescent="0.15">
      <c r="B21" s="188"/>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92"/>
      <c r="AD21" s="1"/>
    </row>
    <row r="22" spans="2:30" ht="18.75" customHeight="1" x14ac:dyDescent="0.15">
      <c r="B22" s="188"/>
      <c r="C22" s="189"/>
      <c r="D22" s="194" t="s">
        <v>260</v>
      </c>
      <c r="E22" s="194"/>
      <c r="F22" s="194"/>
      <c r="G22" s="194"/>
      <c r="H22" s="194"/>
      <c r="I22" s="194"/>
      <c r="J22" s="189"/>
      <c r="K22" s="189"/>
      <c r="L22" s="189"/>
      <c r="M22" s="189"/>
      <c r="N22" s="189"/>
      <c r="O22" s="189"/>
      <c r="P22" s="189"/>
      <c r="Q22" s="189"/>
      <c r="R22" s="189"/>
      <c r="S22" s="189"/>
      <c r="T22" s="189"/>
      <c r="U22" s="189"/>
      <c r="V22" s="189"/>
      <c r="W22" s="189"/>
      <c r="X22" s="189"/>
      <c r="Y22" s="189"/>
      <c r="Z22" s="189"/>
      <c r="AA22" s="189"/>
      <c r="AB22" s="192"/>
      <c r="AD22" s="1"/>
    </row>
    <row r="23" spans="2:30" ht="18.75" customHeight="1" x14ac:dyDescent="0.15">
      <c r="B23" s="188"/>
      <c r="C23" s="189"/>
      <c r="D23" s="194" t="s">
        <v>397</v>
      </c>
      <c r="E23" s="194"/>
      <c r="F23" s="194" t="s">
        <v>261</v>
      </c>
      <c r="G23" s="194"/>
      <c r="H23" s="194"/>
      <c r="I23" s="194"/>
      <c r="J23" s="189"/>
      <c r="K23" s="189"/>
      <c r="L23" s="189"/>
      <c r="M23" s="189"/>
      <c r="N23" s="194" t="s">
        <v>255</v>
      </c>
      <c r="O23" s="189"/>
      <c r="P23" s="189"/>
      <c r="Q23" s="189"/>
      <c r="R23" s="189"/>
      <c r="S23" s="189"/>
      <c r="T23" s="189"/>
      <c r="U23" s="189"/>
      <c r="V23" s="189"/>
      <c r="W23" s="189"/>
      <c r="X23" s="189"/>
      <c r="Y23" s="189"/>
      <c r="Z23" s="189"/>
      <c r="AA23" s="189"/>
      <c r="AB23" s="192"/>
      <c r="AC23" s="1"/>
      <c r="AD23" s="1"/>
    </row>
    <row r="24" spans="2:30" ht="18.75" customHeight="1" x14ac:dyDescent="0.15">
      <c r="B24" s="188"/>
      <c r="C24" s="189"/>
      <c r="D24" s="194"/>
      <c r="E24" s="194"/>
      <c r="F24" s="194"/>
      <c r="G24" s="194"/>
      <c r="H24" s="194"/>
      <c r="I24" s="194"/>
      <c r="J24" s="189"/>
      <c r="K24" s="189"/>
      <c r="L24" s="194"/>
      <c r="M24" s="189"/>
      <c r="N24" s="189"/>
      <c r="O24" s="189"/>
      <c r="P24" s="189"/>
      <c r="Q24" s="189"/>
      <c r="R24" s="189"/>
      <c r="S24" s="189"/>
      <c r="T24" s="189"/>
      <c r="U24" s="189"/>
      <c r="V24" s="189"/>
      <c r="W24" s="189"/>
      <c r="X24" s="189"/>
      <c r="Y24" s="189"/>
      <c r="Z24" s="189"/>
      <c r="AA24" s="189"/>
      <c r="AB24" s="192"/>
      <c r="AD24" s="1"/>
    </row>
    <row r="25" spans="2:30" ht="18.75" customHeight="1" x14ac:dyDescent="0.15">
      <c r="B25" s="193" t="s">
        <v>278</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6"/>
      <c r="AD25" s="1"/>
    </row>
    <row r="26" spans="2:30" ht="18.75" customHeight="1" x14ac:dyDescent="0.15">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96"/>
      <c r="AD26" s="1"/>
    </row>
    <row r="27" spans="2:30" ht="18.75" customHeight="1" x14ac:dyDescent="0.15">
      <c r="B27" s="188"/>
      <c r="C27" s="189"/>
      <c r="D27" s="194" t="s">
        <v>273</v>
      </c>
      <c r="E27" s="194"/>
      <c r="F27" s="194"/>
      <c r="G27" s="194"/>
      <c r="H27" s="194"/>
      <c r="I27" s="194"/>
      <c r="J27" s="189"/>
      <c r="K27" s="189"/>
      <c r="L27" s="189"/>
      <c r="M27" s="189"/>
      <c r="N27" s="189"/>
      <c r="O27" s="189"/>
      <c r="P27" s="189"/>
      <c r="Q27" s="189"/>
      <c r="R27" s="189"/>
      <c r="S27" s="189"/>
      <c r="T27" s="189"/>
      <c r="U27" s="189"/>
      <c r="V27" s="189"/>
      <c r="W27" s="189"/>
      <c r="X27" s="189"/>
      <c r="Y27" s="189"/>
      <c r="Z27" s="189"/>
      <c r="AA27" s="189"/>
      <c r="AB27" s="196"/>
      <c r="AD27" s="1"/>
    </row>
    <row r="28" spans="2:30" ht="18.75" customHeight="1" x14ac:dyDescent="0.15">
      <c r="B28" s="188"/>
      <c r="C28" s="189"/>
      <c r="D28" s="194" t="s">
        <v>452</v>
      </c>
      <c r="E28" s="194"/>
      <c r="F28" s="194" t="s">
        <v>276</v>
      </c>
      <c r="G28" s="194"/>
      <c r="H28" s="194"/>
      <c r="I28" s="194"/>
      <c r="J28" s="189"/>
      <c r="K28" s="189"/>
      <c r="L28" s="189"/>
      <c r="M28" s="189"/>
      <c r="N28" s="194" t="s">
        <v>277</v>
      </c>
      <c r="O28" s="189"/>
      <c r="P28" s="189"/>
      <c r="Q28" s="189"/>
      <c r="R28" s="189"/>
      <c r="S28" s="189"/>
      <c r="T28" s="189"/>
      <c r="U28" s="189"/>
      <c r="V28" s="189"/>
      <c r="W28" s="189"/>
      <c r="X28" s="189"/>
      <c r="Y28" s="189"/>
      <c r="Z28" s="189"/>
      <c r="AA28" s="189"/>
      <c r="AB28" s="192"/>
      <c r="AC28" s="1"/>
      <c r="AD28" s="1"/>
    </row>
    <row r="29" spans="2:30" ht="18.75" customHeight="1" x14ac:dyDescent="0.15">
      <c r="B29" s="188"/>
      <c r="C29" s="189"/>
      <c r="D29" s="194"/>
      <c r="E29" s="194"/>
      <c r="F29" s="194"/>
      <c r="G29" s="194"/>
      <c r="H29" s="194"/>
      <c r="I29" s="194"/>
      <c r="J29" s="189"/>
      <c r="K29" s="189"/>
      <c r="L29" s="194"/>
      <c r="M29" s="189"/>
      <c r="N29" s="189"/>
      <c r="O29" s="189"/>
      <c r="P29" s="189"/>
      <c r="Q29" s="189"/>
      <c r="R29" s="189"/>
      <c r="S29" s="189"/>
      <c r="T29" s="189"/>
      <c r="U29" s="189"/>
      <c r="V29" s="189"/>
      <c r="W29" s="189"/>
      <c r="X29" s="189"/>
      <c r="Y29" s="189"/>
      <c r="Z29" s="189"/>
      <c r="AA29" s="189"/>
      <c r="AB29" s="192"/>
      <c r="AD29" s="1"/>
    </row>
    <row r="30" spans="2:30" s="3" customFormat="1" ht="18.75" customHeight="1" x14ac:dyDescent="0.15">
      <c r="B30" s="193" t="s">
        <v>272</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6"/>
      <c r="AD30" s="4"/>
    </row>
    <row r="31" spans="2:30" ht="18.75" customHeight="1" x14ac:dyDescent="0.15">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92"/>
      <c r="AD31" s="1"/>
    </row>
    <row r="32" spans="2:30" ht="18.75" customHeight="1" x14ac:dyDescent="0.15">
      <c r="B32" s="188"/>
      <c r="C32" s="189"/>
      <c r="D32" s="194" t="s">
        <v>260</v>
      </c>
      <c r="E32" s="194"/>
      <c r="F32" s="194"/>
      <c r="G32" s="194"/>
      <c r="H32" s="194"/>
      <c r="I32" s="194"/>
      <c r="J32" s="189"/>
      <c r="K32" s="189"/>
      <c r="L32" s="189"/>
      <c r="M32" s="189"/>
      <c r="N32" s="189"/>
      <c r="O32" s="189"/>
      <c r="P32" s="189"/>
      <c r="Q32" s="189"/>
      <c r="R32" s="189"/>
      <c r="S32" s="189"/>
      <c r="T32" s="189"/>
      <c r="U32" s="189"/>
      <c r="V32" s="189"/>
      <c r="W32" s="189"/>
      <c r="X32" s="189"/>
      <c r="Y32" s="189"/>
      <c r="Z32" s="189"/>
      <c r="AA32" s="189"/>
      <c r="AB32" s="192"/>
      <c r="AD32" s="1"/>
    </row>
    <row r="33" spans="2:30" ht="18.75" customHeight="1" x14ac:dyDescent="0.15">
      <c r="B33" s="188"/>
      <c r="C33" s="189"/>
      <c r="D33" s="194" t="s">
        <v>275</v>
      </c>
      <c r="E33" s="194"/>
      <c r="F33" s="194" t="s">
        <v>262</v>
      </c>
      <c r="G33" s="194"/>
      <c r="H33" s="194"/>
      <c r="I33" s="194"/>
      <c r="J33" s="189"/>
      <c r="K33" s="189"/>
      <c r="L33" s="189"/>
      <c r="M33" s="189"/>
      <c r="N33" s="194" t="s">
        <v>255</v>
      </c>
      <c r="O33" s="189"/>
      <c r="P33" s="189"/>
      <c r="Q33" s="189"/>
      <c r="R33" s="189"/>
      <c r="S33" s="189"/>
      <c r="T33" s="189"/>
      <c r="U33" s="189"/>
      <c r="V33" s="189"/>
      <c r="W33" s="189"/>
      <c r="X33" s="189"/>
      <c r="Y33" s="189"/>
      <c r="Z33" s="189"/>
      <c r="AA33" s="189"/>
      <c r="AB33" s="192"/>
      <c r="AC33" s="1"/>
      <c r="AD33" s="1"/>
    </row>
    <row r="34" spans="2:30" ht="18.75" customHeight="1" thickBot="1" x14ac:dyDescent="0.2">
      <c r="B34" s="188"/>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92"/>
    </row>
    <row r="35" spans="2:30" ht="18.75" customHeight="1" thickBot="1" x14ac:dyDescent="0.2">
      <c r="B35" s="188"/>
      <c r="C35" s="189"/>
      <c r="D35" s="189"/>
      <c r="E35" s="189"/>
      <c r="F35" s="189"/>
      <c r="G35" s="189"/>
      <c r="H35" s="189"/>
      <c r="I35" s="189"/>
      <c r="J35" s="189"/>
      <c r="K35" s="189"/>
      <c r="L35" s="189"/>
      <c r="M35" s="189"/>
      <c r="N35" s="189"/>
      <c r="O35" s="515" t="s">
        <v>263</v>
      </c>
      <c r="P35" s="516"/>
      <c r="Q35" s="516"/>
      <c r="R35" s="516"/>
      <c r="S35" s="516"/>
      <c r="T35" s="516"/>
      <c r="U35" s="516"/>
      <c r="V35" s="516"/>
      <c r="W35" s="516"/>
      <c r="X35" s="516"/>
      <c r="Y35" s="516"/>
      <c r="Z35" s="516"/>
      <c r="AA35" s="516"/>
      <c r="AB35" s="517"/>
    </row>
    <row r="36" spans="2:30" ht="18.75" customHeight="1" x14ac:dyDescent="0.15">
      <c r="B36" s="188"/>
      <c r="C36" s="189"/>
      <c r="D36" s="189"/>
      <c r="E36" s="189"/>
      <c r="F36" s="189"/>
      <c r="G36" s="189"/>
      <c r="H36" s="189"/>
      <c r="I36" s="189"/>
      <c r="J36" s="189"/>
      <c r="K36" s="189"/>
      <c r="L36" s="189"/>
      <c r="M36" s="189"/>
      <c r="N36" s="189"/>
      <c r="O36" s="505" t="s">
        <v>264</v>
      </c>
      <c r="P36" s="506"/>
      <c r="Q36" s="506"/>
      <c r="R36" s="506"/>
      <c r="S36" s="506"/>
      <c r="T36" s="506"/>
      <c r="U36" s="506"/>
      <c r="V36" s="506"/>
      <c r="W36" s="506"/>
      <c r="X36" s="506"/>
      <c r="Y36" s="506"/>
      <c r="Z36" s="506"/>
      <c r="AA36" s="506"/>
      <c r="AB36" s="507"/>
    </row>
    <row r="37" spans="2:30" ht="18.75" customHeight="1" x14ac:dyDescent="0.15">
      <c r="B37" s="188"/>
      <c r="C37" s="189"/>
      <c r="D37" s="189"/>
      <c r="E37" s="189"/>
      <c r="F37" s="189"/>
      <c r="G37" s="189"/>
      <c r="H37" s="189"/>
      <c r="I37" s="189"/>
      <c r="J37" s="189"/>
      <c r="K37" s="189"/>
      <c r="L37" s="189"/>
      <c r="M37" s="189"/>
      <c r="N37" s="189"/>
      <c r="O37" s="197"/>
      <c r="P37" s="504" t="s">
        <v>265</v>
      </c>
      <c r="Q37" s="504"/>
      <c r="R37" s="504"/>
      <c r="S37" s="198" t="s">
        <v>266</v>
      </c>
      <c r="T37" s="464" t="s">
        <v>539</v>
      </c>
      <c r="U37" s="191"/>
      <c r="V37" s="191"/>
      <c r="W37" s="191"/>
      <c r="X37" s="191"/>
      <c r="Y37" s="191"/>
      <c r="Z37" s="191"/>
      <c r="AA37" s="191"/>
      <c r="AB37" s="192"/>
    </row>
    <row r="38" spans="2:30" ht="18.75" customHeight="1" x14ac:dyDescent="0.15">
      <c r="B38" s="188"/>
      <c r="C38" s="189"/>
      <c r="D38" s="189"/>
      <c r="E38" s="189"/>
      <c r="F38" s="189"/>
      <c r="G38" s="189"/>
      <c r="H38" s="189"/>
      <c r="I38" s="189"/>
      <c r="J38" s="189"/>
      <c r="K38" s="189"/>
      <c r="L38" s="189"/>
      <c r="M38" s="189"/>
      <c r="N38" s="189"/>
      <c r="O38" s="197"/>
      <c r="P38" s="504" t="s">
        <v>267</v>
      </c>
      <c r="Q38" s="504"/>
      <c r="R38" s="504"/>
      <c r="S38" s="198" t="s">
        <v>266</v>
      </c>
      <c r="T38" s="518" t="s">
        <v>268</v>
      </c>
      <c r="U38" s="518"/>
      <c r="V38" s="518"/>
      <c r="W38" s="518"/>
      <c r="X38" s="518"/>
      <c r="Y38" s="518"/>
      <c r="Z38" s="518"/>
      <c r="AA38" s="518"/>
      <c r="AB38" s="519"/>
    </row>
    <row r="39" spans="2:30" ht="18.75" customHeight="1" x14ac:dyDescent="0.15">
      <c r="B39" s="199"/>
      <c r="C39" s="200"/>
      <c r="D39" s="200"/>
      <c r="E39" s="200"/>
      <c r="F39" s="200"/>
      <c r="G39" s="200"/>
      <c r="H39" s="200"/>
      <c r="I39" s="200"/>
      <c r="J39" s="200"/>
      <c r="K39" s="200"/>
      <c r="L39" s="200"/>
      <c r="M39" s="200"/>
      <c r="N39" s="200"/>
      <c r="O39" s="201"/>
      <c r="P39" s="501" t="s">
        <v>269</v>
      </c>
      <c r="Q39" s="501"/>
      <c r="R39" s="501"/>
      <c r="S39" s="202" t="s">
        <v>266</v>
      </c>
      <c r="T39" s="502" t="s">
        <v>270</v>
      </c>
      <c r="U39" s="502"/>
      <c r="V39" s="502"/>
      <c r="W39" s="502"/>
      <c r="X39" s="502"/>
      <c r="Y39" s="502"/>
      <c r="Z39" s="502"/>
      <c r="AA39" s="502"/>
      <c r="AB39" s="503"/>
    </row>
  </sheetData>
  <mergeCells count="9">
    <mergeCell ref="P39:R39"/>
    <mergeCell ref="T39:AB39"/>
    <mergeCell ref="P37:R37"/>
    <mergeCell ref="O36:AB36"/>
    <mergeCell ref="B2:AB3"/>
    <mergeCell ref="W4:AB4"/>
    <mergeCell ref="O35:AB35"/>
    <mergeCell ref="P38:R38"/>
    <mergeCell ref="T38:AB38"/>
  </mergeCells>
  <phoneticPr fontId="1"/>
  <hyperlinks>
    <hyperlink ref="T37" r:id="rId1" xr:uid="{00000000-0004-0000-0000-000000000000}"/>
  </hyperlinks>
  <pageMargins left="0.7" right="0.7" top="0.75" bottom="0.75" header="0.3" footer="0.3"/>
  <pageSetup paperSize="9" scale="98"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U45"/>
  <sheetViews>
    <sheetView view="pageBreakPreview" zoomScale="95" zoomScaleNormal="100" zoomScaleSheetLayoutView="95" workbookViewId="0">
      <selection activeCell="BA22" sqref="BA22"/>
    </sheetView>
  </sheetViews>
  <sheetFormatPr defaultColWidth="3.75" defaultRowHeight="18.75" x14ac:dyDescent="0.15"/>
  <cols>
    <col min="1" max="16384" width="3.75" style="179"/>
  </cols>
  <sheetData>
    <row r="1" spans="1:21" ht="16.149999999999999" customHeight="1" x14ac:dyDescent="0.15">
      <c r="A1" s="1579" t="s">
        <v>262</v>
      </c>
      <c r="B1" s="1579"/>
      <c r="C1" s="1579"/>
      <c r="D1" s="1579"/>
      <c r="E1" s="1579"/>
      <c r="F1" s="1579"/>
      <c r="G1" s="1579"/>
      <c r="H1" s="394"/>
      <c r="I1" s="394"/>
      <c r="J1" s="394"/>
      <c r="K1" s="394"/>
      <c r="L1" s="394"/>
      <c r="M1" s="394"/>
      <c r="N1" s="394"/>
      <c r="O1" s="394"/>
      <c r="P1" s="394"/>
      <c r="Q1" s="394"/>
      <c r="R1" s="394"/>
      <c r="S1" s="394"/>
      <c r="T1" s="394"/>
      <c r="U1" s="394"/>
    </row>
    <row r="2" spans="1:21" ht="16.149999999999999" customHeight="1" x14ac:dyDescent="0.15">
      <c r="A2" s="1579"/>
      <c r="B2" s="1579"/>
      <c r="C2" s="1579"/>
      <c r="D2" s="1579"/>
      <c r="E2" s="1579"/>
      <c r="F2" s="1579"/>
      <c r="G2" s="1579"/>
      <c r="H2" s="394"/>
      <c r="I2" s="394"/>
      <c r="J2" s="394"/>
      <c r="K2" s="394"/>
      <c r="L2" s="394"/>
      <c r="M2" s="394"/>
      <c r="N2" s="1580" t="s">
        <v>415</v>
      </c>
      <c r="O2" s="1580"/>
      <c r="P2" s="1580"/>
      <c r="Q2" s="1580"/>
      <c r="R2" s="1580"/>
      <c r="S2" s="1580"/>
      <c r="T2" s="1580"/>
      <c r="U2" s="1580"/>
    </row>
    <row r="3" spans="1:21" ht="16.149999999999999" customHeight="1" thickBot="1" x14ac:dyDescent="0.2">
      <c r="A3" s="394"/>
      <c r="B3" s="394"/>
      <c r="C3" s="394"/>
      <c r="D3" s="394"/>
      <c r="E3" s="394"/>
      <c r="F3" s="394"/>
      <c r="G3" s="394"/>
      <c r="H3" s="394"/>
      <c r="I3" s="394"/>
      <c r="J3" s="394"/>
      <c r="K3" s="394"/>
      <c r="L3" s="394"/>
      <c r="M3" s="394"/>
      <c r="N3" s="394"/>
      <c r="O3" s="394"/>
      <c r="P3" s="394"/>
      <c r="Q3" s="394"/>
      <c r="R3" s="394"/>
      <c r="S3" s="394"/>
      <c r="T3" s="394"/>
      <c r="U3" s="394"/>
    </row>
    <row r="4" spans="1:21" ht="16.149999999999999" customHeight="1" x14ac:dyDescent="0.15">
      <c r="A4" s="1581" t="s">
        <v>416</v>
      </c>
      <c r="B4" s="1547"/>
      <c r="C4" s="1548"/>
      <c r="D4" s="1582" t="s">
        <v>417</v>
      </c>
      <c r="E4" s="1583"/>
      <c r="F4" s="1584">
        <v>6</v>
      </c>
      <c r="G4" s="1584"/>
      <c r="H4" s="400" t="s">
        <v>289</v>
      </c>
      <c r="I4" s="1584">
        <v>9</v>
      </c>
      <c r="J4" s="1584"/>
      <c r="K4" s="480" t="s">
        <v>280</v>
      </c>
      <c r="L4" s="1584">
        <v>30</v>
      </c>
      <c r="M4" s="1584"/>
      <c r="N4" s="480" t="s">
        <v>281</v>
      </c>
      <c r="O4" s="480" t="s">
        <v>291</v>
      </c>
      <c r="P4" s="481" t="s">
        <v>577</v>
      </c>
      <c r="Q4" s="482" t="s">
        <v>292</v>
      </c>
      <c r="R4" s="1585"/>
      <c r="S4" s="1585"/>
      <c r="T4" s="1585"/>
      <c r="U4" s="1586"/>
    </row>
    <row r="5" spans="1:21" ht="16.149999999999999" customHeight="1" x14ac:dyDescent="0.15">
      <c r="A5" s="1511" t="s">
        <v>283</v>
      </c>
      <c r="B5" s="1512"/>
      <c r="C5" s="1513"/>
      <c r="D5" s="1550" t="s">
        <v>578</v>
      </c>
      <c r="E5" s="1550"/>
      <c r="F5" s="1550"/>
      <c r="G5" s="1550"/>
      <c r="H5" s="1550"/>
      <c r="I5" s="1550"/>
      <c r="J5" s="1550"/>
      <c r="K5" s="1550"/>
      <c r="L5" s="1550"/>
      <c r="M5" s="1550"/>
      <c r="N5" s="1550"/>
      <c r="O5" s="1550"/>
      <c r="P5" s="1550"/>
      <c r="Q5" s="1550"/>
      <c r="R5" s="1550"/>
      <c r="S5" s="1550"/>
      <c r="T5" s="1550"/>
      <c r="U5" s="1551"/>
    </row>
    <row r="6" spans="1:21" ht="16.149999999999999" customHeight="1" thickBot="1" x14ac:dyDescent="0.2">
      <c r="A6" s="1552" t="s">
        <v>418</v>
      </c>
      <c r="B6" s="1553"/>
      <c r="C6" s="1554"/>
      <c r="D6" s="1555" t="s">
        <v>579</v>
      </c>
      <c r="E6" s="1555"/>
      <c r="F6" s="1555"/>
      <c r="G6" s="1555"/>
      <c r="H6" s="1555"/>
      <c r="I6" s="1555"/>
      <c r="J6" s="1555"/>
      <c r="K6" s="1555"/>
      <c r="L6" s="1555"/>
      <c r="M6" s="1555"/>
      <c r="N6" s="1555"/>
      <c r="O6" s="1555"/>
      <c r="P6" s="1555"/>
      <c r="Q6" s="1555"/>
      <c r="R6" s="1555"/>
      <c r="S6" s="1555"/>
      <c r="T6" s="1555"/>
      <c r="U6" s="1556"/>
    </row>
    <row r="7" spans="1:21" s="182" customFormat="1" ht="9" customHeight="1" thickBot="1" x14ac:dyDescent="0.2">
      <c r="A7" s="403"/>
      <c r="B7" s="403"/>
      <c r="C7" s="403"/>
      <c r="D7" s="403"/>
      <c r="E7" s="403"/>
      <c r="F7" s="403"/>
      <c r="G7" s="403"/>
      <c r="H7" s="403"/>
      <c r="I7" s="403"/>
      <c r="J7" s="403"/>
      <c r="K7" s="403"/>
      <c r="L7" s="403"/>
      <c r="M7" s="403"/>
      <c r="N7" s="403"/>
      <c r="O7" s="403"/>
      <c r="P7" s="403"/>
      <c r="Q7" s="403"/>
      <c r="R7" s="403"/>
      <c r="S7" s="403"/>
      <c r="T7" s="403"/>
      <c r="U7" s="403"/>
    </row>
    <row r="8" spans="1:21" ht="16.149999999999999" customHeight="1" x14ac:dyDescent="0.15">
      <c r="A8" s="1557" t="s">
        <v>567</v>
      </c>
      <c r="B8" s="1558"/>
      <c r="C8" s="1559"/>
      <c r="D8" s="1563" t="s">
        <v>302</v>
      </c>
      <c r="E8" s="1565">
        <v>7</v>
      </c>
      <c r="F8" s="1567" t="s">
        <v>280</v>
      </c>
      <c r="G8" s="1565">
        <v>24</v>
      </c>
      <c r="H8" s="1567" t="s">
        <v>281</v>
      </c>
      <c r="I8" s="1563" t="s">
        <v>419</v>
      </c>
      <c r="J8" s="1569">
        <v>3</v>
      </c>
      <c r="K8" s="1571" t="s">
        <v>420</v>
      </c>
      <c r="L8" s="1573" t="s">
        <v>421</v>
      </c>
      <c r="M8" s="1559"/>
      <c r="N8" s="1569" t="s">
        <v>580</v>
      </c>
      <c r="O8" s="1575"/>
      <c r="P8" s="1575"/>
      <c r="Q8" s="1575"/>
      <c r="R8" s="1575"/>
      <c r="S8" s="1575"/>
      <c r="T8" s="1575"/>
      <c r="U8" s="1576"/>
    </row>
    <row r="9" spans="1:21" ht="16.149999999999999" customHeight="1" thickBot="1" x14ac:dyDescent="0.2">
      <c r="A9" s="1560"/>
      <c r="B9" s="1561"/>
      <c r="C9" s="1562"/>
      <c r="D9" s="1564"/>
      <c r="E9" s="1566"/>
      <c r="F9" s="1568"/>
      <c r="G9" s="1566"/>
      <c r="H9" s="1568"/>
      <c r="I9" s="1564"/>
      <c r="J9" s="1570"/>
      <c r="K9" s="1572"/>
      <c r="L9" s="1574"/>
      <c r="M9" s="1562"/>
      <c r="N9" s="1570"/>
      <c r="O9" s="1577"/>
      <c r="P9" s="1577"/>
      <c r="Q9" s="1577"/>
      <c r="R9" s="1577"/>
      <c r="S9" s="1577"/>
      <c r="T9" s="1577"/>
      <c r="U9" s="1578"/>
    </row>
    <row r="10" spans="1:21" s="182" customFormat="1" ht="16.149999999999999" customHeight="1" thickBot="1" x14ac:dyDescent="0.2">
      <c r="A10" s="1593"/>
      <c r="B10" s="1593"/>
      <c r="C10" s="1593"/>
      <c r="D10" s="1593"/>
      <c r="E10" s="1593"/>
      <c r="F10" s="1593"/>
      <c r="G10" s="1593"/>
      <c r="H10" s="1593"/>
      <c r="I10" s="1593"/>
      <c r="J10" s="1593"/>
      <c r="K10" s="1593"/>
      <c r="L10" s="1593"/>
      <c r="M10" s="1593"/>
      <c r="N10" s="1593"/>
      <c r="O10" s="1593"/>
      <c r="P10" s="1593"/>
      <c r="Q10" s="1593"/>
      <c r="R10" s="1593"/>
      <c r="S10" s="1593"/>
      <c r="T10" s="1593"/>
      <c r="U10" s="1593"/>
    </row>
    <row r="11" spans="1:21" s="182" customFormat="1" ht="16.149999999999999" customHeight="1" x14ac:dyDescent="0.15">
      <c r="A11" s="1587" t="s">
        <v>560</v>
      </c>
      <c r="B11" s="1588"/>
      <c r="C11" s="1588"/>
      <c r="D11" s="183" t="s">
        <v>422</v>
      </c>
      <c r="E11" s="1594" t="s">
        <v>580</v>
      </c>
      <c r="F11" s="1595"/>
      <c r="G11" s="1595"/>
      <c r="H11" s="1595"/>
      <c r="I11" s="1599" t="s">
        <v>572</v>
      </c>
      <c r="J11" s="1595" t="s">
        <v>583</v>
      </c>
      <c r="K11" s="1595"/>
      <c r="L11" s="1623"/>
      <c r="M11" s="478" t="s">
        <v>565</v>
      </c>
      <c r="N11" s="1594"/>
      <c r="O11" s="1595"/>
      <c r="P11" s="1595"/>
      <c r="Q11" s="1595"/>
      <c r="R11" s="1599" t="s">
        <v>573</v>
      </c>
      <c r="S11" s="1602"/>
      <c r="T11" s="1602"/>
      <c r="U11" s="1608"/>
    </row>
    <row r="12" spans="1:21" s="182" customFormat="1" ht="16.149999999999999" customHeight="1" x14ac:dyDescent="0.15">
      <c r="A12" s="1589"/>
      <c r="B12" s="1590"/>
      <c r="C12" s="1590"/>
      <c r="D12" s="473" t="s">
        <v>423</v>
      </c>
      <c r="E12" s="1596" t="s">
        <v>581</v>
      </c>
      <c r="F12" s="1542"/>
      <c r="G12" s="1542"/>
      <c r="H12" s="1542"/>
      <c r="I12" s="1600"/>
      <c r="J12" s="1610" t="s">
        <v>584</v>
      </c>
      <c r="K12" s="1610"/>
      <c r="L12" s="1624"/>
      <c r="M12" s="476" t="s">
        <v>566</v>
      </c>
      <c r="N12" s="1609"/>
      <c r="O12" s="1610"/>
      <c r="P12" s="1610"/>
      <c r="Q12" s="1610"/>
      <c r="R12" s="1600"/>
      <c r="S12" s="1604"/>
      <c r="T12" s="1604"/>
      <c r="U12" s="1611"/>
    </row>
    <row r="13" spans="1:21" s="182" customFormat="1" x14ac:dyDescent="0.15">
      <c r="A13" s="1589"/>
      <c r="B13" s="1590"/>
      <c r="C13" s="1590"/>
      <c r="D13" s="476" t="s">
        <v>424</v>
      </c>
      <c r="E13" s="1597" t="s">
        <v>582</v>
      </c>
      <c r="F13" s="1598"/>
      <c r="G13" s="1598"/>
      <c r="H13" s="1598"/>
      <c r="I13" s="1600"/>
      <c r="J13" s="1610" t="s">
        <v>584</v>
      </c>
      <c r="K13" s="1610"/>
      <c r="L13" s="1624"/>
      <c r="M13" s="476" t="s">
        <v>569</v>
      </c>
      <c r="N13" s="1612"/>
      <c r="O13" s="1613"/>
      <c r="P13" s="1613"/>
      <c r="Q13" s="1613"/>
      <c r="R13" s="1600"/>
      <c r="S13" s="1604"/>
      <c r="T13" s="1604"/>
      <c r="U13" s="1611"/>
    </row>
    <row r="14" spans="1:21" ht="16.149999999999999" customHeight="1" x14ac:dyDescent="0.15">
      <c r="A14" s="1589"/>
      <c r="B14" s="1590"/>
      <c r="C14" s="1590"/>
      <c r="D14" s="476" t="s">
        <v>563</v>
      </c>
      <c r="E14" s="1596"/>
      <c r="F14" s="1542"/>
      <c r="G14" s="1542"/>
      <c r="H14" s="1542"/>
      <c r="I14" s="1600"/>
      <c r="J14" s="1604"/>
      <c r="K14" s="1604"/>
      <c r="L14" s="1605"/>
      <c r="M14" s="473" t="s">
        <v>570</v>
      </c>
      <c r="N14" s="1609"/>
      <c r="O14" s="1610"/>
      <c r="P14" s="1610"/>
      <c r="Q14" s="1610"/>
      <c r="R14" s="1600"/>
      <c r="S14" s="1604"/>
      <c r="T14" s="1604"/>
      <c r="U14" s="1611"/>
    </row>
    <row r="15" spans="1:21" ht="16.149999999999999" customHeight="1" thickBot="1" x14ac:dyDescent="0.2">
      <c r="A15" s="1591"/>
      <c r="B15" s="1592"/>
      <c r="C15" s="1592"/>
      <c r="D15" s="479" t="s">
        <v>564</v>
      </c>
      <c r="E15" s="1570"/>
      <c r="F15" s="1577"/>
      <c r="G15" s="1577"/>
      <c r="H15" s="1577"/>
      <c r="I15" s="1601"/>
      <c r="J15" s="1606"/>
      <c r="K15" s="1606"/>
      <c r="L15" s="1607"/>
      <c r="M15" s="485" t="s">
        <v>571</v>
      </c>
      <c r="N15" s="1614"/>
      <c r="O15" s="1615"/>
      <c r="P15" s="1615"/>
      <c r="Q15" s="1615"/>
      <c r="R15" s="1601"/>
      <c r="S15" s="1606"/>
      <c r="T15" s="1606"/>
      <c r="U15" s="1616"/>
    </row>
    <row r="16" spans="1:21" ht="16.149999999999999" customHeight="1" thickBot="1" x14ac:dyDescent="0.2"/>
    <row r="17" spans="1:21" ht="16.149999999999999" customHeight="1" x14ac:dyDescent="0.15">
      <c r="A17" s="1489" t="s">
        <v>425</v>
      </c>
      <c r="B17" s="1490"/>
      <c r="C17" s="1491"/>
      <c r="D17" s="1546" t="s">
        <v>426</v>
      </c>
      <c r="E17" s="1547"/>
      <c r="F17" s="1547"/>
      <c r="G17" s="1548"/>
      <c r="H17" s="1549">
        <v>2</v>
      </c>
      <c r="I17" s="1549"/>
      <c r="J17" s="486" t="s">
        <v>420</v>
      </c>
      <c r="K17" s="1546" t="s">
        <v>568</v>
      </c>
      <c r="L17" s="1547"/>
      <c r="M17" s="1547"/>
      <c r="N17" s="1548"/>
      <c r="O17" s="1549">
        <v>1</v>
      </c>
      <c r="P17" s="1549"/>
      <c r="Q17" s="486" t="s">
        <v>420</v>
      </c>
      <c r="R17" s="1617" t="s">
        <v>311</v>
      </c>
      <c r="S17" s="1619">
        <f>SUM(H17,H18,O17,O18)</f>
        <v>23</v>
      </c>
      <c r="T17" s="1619"/>
      <c r="U17" s="1621" t="s">
        <v>420</v>
      </c>
    </row>
    <row r="18" spans="1:21" ht="16.149999999999999" customHeight="1" x14ac:dyDescent="0.15">
      <c r="A18" s="1514"/>
      <c r="B18" s="1515"/>
      <c r="C18" s="1516"/>
      <c r="D18" s="1539" t="s">
        <v>427</v>
      </c>
      <c r="E18" s="1540"/>
      <c r="F18" s="1540"/>
      <c r="G18" s="1541"/>
      <c r="H18" s="1542">
        <v>10</v>
      </c>
      <c r="I18" s="1542"/>
      <c r="J18" s="184" t="s">
        <v>420</v>
      </c>
      <c r="K18" s="1539" t="s">
        <v>428</v>
      </c>
      <c r="L18" s="1540"/>
      <c r="M18" s="1540"/>
      <c r="N18" s="1541"/>
      <c r="O18" s="1542">
        <v>10</v>
      </c>
      <c r="P18" s="1542"/>
      <c r="Q18" s="184" t="s">
        <v>420</v>
      </c>
      <c r="R18" s="1618"/>
      <c r="S18" s="1620"/>
      <c r="T18" s="1620"/>
      <c r="U18" s="1622"/>
    </row>
    <row r="19" spans="1:21" ht="21.75" customHeight="1" x14ac:dyDescent="0.15">
      <c r="A19" s="1524" t="s">
        <v>592</v>
      </c>
      <c r="B19" s="1525"/>
      <c r="C19" s="1525"/>
      <c r="D19" s="1535"/>
      <c r="E19" s="1535"/>
      <c r="F19" s="1536" t="s">
        <v>559</v>
      </c>
      <c r="G19" s="1536"/>
      <c r="H19" s="1536"/>
      <c r="I19" s="1536"/>
      <c r="J19" s="1536"/>
      <c r="K19" s="1536"/>
      <c r="L19" s="1536"/>
      <c r="M19" s="1536" t="s">
        <v>429</v>
      </c>
      <c r="N19" s="1537"/>
      <c r="O19" s="1537"/>
      <c r="P19" s="1537"/>
      <c r="Q19" s="1537"/>
      <c r="R19" s="1537"/>
      <c r="S19" s="1537"/>
      <c r="T19" s="1537"/>
      <c r="U19" s="1538"/>
    </row>
    <row r="20" spans="1:21" ht="16.149999999999999" customHeight="1" x14ac:dyDescent="0.15">
      <c r="A20" s="1526"/>
      <c r="B20" s="1525"/>
      <c r="C20" s="1525"/>
      <c r="D20" s="1535"/>
      <c r="E20" s="1535"/>
      <c r="F20" s="1536"/>
      <c r="G20" s="1536"/>
      <c r="H20" s="1536"/>
      <c r="I20" s="1536"/>
      <c r="J20" s="1536"/>
      <c r="K20" s="1536"/>
      <c r="L20" s="1536"/>
      <c r="M20" s="1537"/>
      <c r="N20" s="1537"/>
      <c r="O20" s="1537"/>
      <c r="P20" s="1537"/>
      <c r="Q20" s="1537"/>
      <c r="R20" s="1537"/>
      <c r="S20" s="1537"/>
      <c r="T20" s="1537"/>
      <c r="U20" s="1538"/>
    </row>
    <row r="21" spans="1:21" ht="21" customHeight="1" x14ac:dyDescent="0.15">
      <c r="A21" s="1526"/>
      <c r="B21" s="1525"/>
      <c r="C21" s="1525"/>
      <c r="D21" s="1535"/>
      <c r="E21" s="1535"/>
      <c r="F21" s="1536" t="s">
        <v>600</v>
      </c>
      <c r="G21" s="1536"/>
      <c r="H21" s="1536"/>
      <c r="I21" s="1536"/>
      <c r="J21" s="1536"/>
      <c r="K21" s="1536"/>
      <c r="L21" s="1536"/>
      <c r="M21" s="1536" t="s">
        <v>430</v>
      </c>
      <c r="N21" s="1537"/>
      <c r="O21" s="1537"/>
      <c r="P21" s="1537"/>
      <c r="Q21" s="1537"/>
      <c r="R21" s="1537"/>
      <c r="S21" s="1537"/>
      <c r="T21" s="1537"/>
      <c r="U21" s="1538"/>
    </row>
    <row r="22" spans="1:21" ht="21" customHeight="1" x14ac:dyDescent="0.15">
      <c r="A22" s="1526"/>
      <c r="B22" s="1525"/>
      <c r="C22" s="1525"/>
      <c r="D22" s="1535"/>
      <c r="E22" s="1535"/>
      <c r="F22" s="1536"/>
      <c r="G22" s="1536"/>
      <c r="H22" s="1536"/>
      <c r="I22" s="1536"/>
      <c r="J22" s="1536"/>
      <c r="K22" s="1536"/>
      <c r="L22" s="1536"/>
      <c r="M22" s="1537"/>
      <c r="N22" s="1537"/>
      <c r="O22" s="1537"/>
      <c r="P22" s="1537"/>
      <c r="Q22" s="1537"/>
      <c r="R22" s="1537"/>
      <c r="S22" s="1537"/>
      <c r="T22" s="1537"/>
      <c r="U22" s="1538"/>
    </row>
    <row r="23" spans="1:21" ht="21.75" customHeight="1" x14ac:dyDescent="0.15">
      <c r="A23" s="1526"/>
      <c r="B23" s="1525"/>
      <c r="C23" s="1525"/>
      <c r="D23" s="1535"/>
      <c r="E23" s="1535"/>
      <c r="F23" s="1536" t="s">
        <v>561</v>
      </c>
      <c r="G23" s="1536"/>
      <c r="H23" s="1536"/>
      <c r="I23" s="1536"/>
      <c r="J23" s="1536"/>
      <c r="K23" s="1536"/>
      <c r="L23" s="1536"/>
      <c r="M23" s="1536" t="s">
        <v>431</v>
      </c>
      <c r="N23" s="1537"/>
      <c r="O23" s="1537"/>
      <c r="P23" s="1537"/>
      <c r="Q23" s="1537"/>
      <c r="R23" s="1537"/>
      <c r="S23" s="1537"/>
      <c r="T23" s="1537"/>
      <c r="U23" s="1538"/>
    </row>
    <row r="24" spans="1:21" ht="21.75" customHeight="1" x14ac:dyDescent="0.15">
      <c r="A24" s="1526"/>
      <c r="B24" s="1525"/>
      <c r="C24" s="1525"/>
      <c r="D24" s="1535"/>
      <c r="E24" s="1535"/>
      <c r="F24" s="1536"/>
      <c r="G24" s="1536"/>
      <c r="H24" s="1536"/>
      <c r="I24" s="1536"/>
      <c r="J24" s="1536"/>
      <c r="K24" s="1536"/>
      <c r="L24" s="1536"/>
      <c r="M24" s="1537"/>
      <c r="N24" s="1537"/>
      <c r="O24" s="1537"/>
      <c r="P24" s="1537"/>
      <c r="Q24" s="1537"/>
      <c r="R24" s="1537"/>
      <c r="S24" s="1537"/>
      <c r="T24" s="1537"/>
      <c r="U24" s="1538"/>
    </row>
    <row r="25" spans="1:21" ht="21.75" customHeight="1" x14ac:dyDescent="0.15">
      <c r="A25" s="1526"/>
      <c r="B25" s="1525"/>
      <c r="C25" s="1525"/>
      <c r="D25" s="1535"/>
      <c r="E25" s="1535"/>
      <c r="F25" s="1536" t="s">
        <v>562</v>
      </c>
      <c r="G25" s="1536"/>
      <c r="H25" s="1536"/>
      <c r="I25" s="1536"/>
      <c r="J25" s="1536"/>
      <c r="K25" s="1536"/>
      <c r="L25" s="1536"/>
      <c r="M25" s="1536" t="s">
        <v>432</v>
      </c>
      <c r="N25" s="1537"/>
      <c r="O25" s="1537"/>
      <c r="P25" s="1537"/>
      <c r="Q25" s="1537"/>
      <c r="R25" s="1537"/>
      <c r="S25" s="1537"/>
      <c r="T25" s="1537"/>
      <c r="U25" s="1538"/>
    </row>
    <row r="26" spans="1:21" ht="21.75" customHeight="1" x14ac:dyDescent="0.15">
      <c r="A26" s="1526"/>
      <c r="B26" s="1525"/>
      <c r="C26" s="1525"/>
      <c r="D26" s="1535"/>
      <c r="E26" s="1535"/>
      <c r="F26" s="1536"/>
      <c r="G26" s="1536"/>
      <c r="H26" s="1536"/>
      <c r="I26" s="1536"/>
      <c r="J26" s="1536"/>
      <c r="K26" s="1536"/>
      <c r="L26" s="1536"/>
      <c r="M26" s="1537"/>
      <c r="N26" s="1537"/>
      <c r="O26" s="1537"/>
      <c r="P26" s="1537"/>
      <c r="Q26" s="1537"/>
      <c r="R26" s="1537"/>
      <c r="S26" s="1537"/>
      <c r="T26" s="1537"/>
      <c r="U26" s="1538"/>
    </row>
    <row r="27" spans="1:21" ht="16.149999999999999" customHeight="1" x14ac:dyDescent="0.15">
      <c r="A27" s="1524" t="s">
        <v>576</v>
      </c>
      <c r="B27" s="1525"/>
      <c r="C27" s="1525"/>
      <c r="D27" s="1525" t="s">
        <v>433</v>
      </c>
      <c r="E27" s="1525"/>
      <c r="F27" s="1525"/>
      <c r="G27" s="1525" t="s">
        <v>434</v>
      </c>
      <c r="H27" s="1525"/>
      <c r="I27" s="1525"/>
      <c r="J27" s="1525"/>
      <c r="K27" s="1525"/>
      <c r="L27" s="1525"/>
      <c r="M27" s="1525"/>
      <c r="N27" s="1525"/>
      <c r="O27" s="1525"/>
      <c r="P27" s="1525"/>
      <c r="Q27" s="1525"/>
      <c r="R27" s="1525"/>
      <c r="S27" s="1525"/>
      <c r="T27" s="1525"/>
      <c r="U27" s="1528"/>
    </row>
    <row r="28" spans="1:21" ht="16.149999999999999" customHeight="1" x14ac:dyDescent="0.15">
      <c r="A28" s="1526"/>
      <c r="B28" s="1525"/>
      <c r="C28" s="1525"/>
      <c r="D28" s="429">
        <v>9</v>
      </c>
      <c r="E28" s="430" t="s">
        <v>403</v>
      </c>
      <c r="F28" s="431" t="s">
        <v>585</v>
      </c>
      <c r="G28" s="1543" t="s">
        <v>435</v>
      </c>
      <c r="H28" s="1544"/>
      <c r="I28" s="1544"/>
      <c r="J28" s="1544"/>
      <c r="K28" s="1544"/>
      <c r="L28" s="1544"/>
      <c r="M28" s="1544"/>
      <c r="N28" s="1544"/>
      <c r="O28" s="1544"/>
      <c r="P28" s="1544"/>
      <c r="Q28" s="1544"/>
      <c r="R28" s="1544"/>
      <c r="S28" s="1544"/>
      <c r="T28" s="1544"/>
      <c r="U28" s="1545"/>
    </row>
    <row r="29" spans="1:21" ht="16.149999999999999" customHeight="1" x14ac:dyDescent="0.15">
      <c r="A29" s="1526"/>
      <c r="B29" s="1525"/>
      <c r="C29" s="1525"/>
      <c r="D29" s="432">
        <v>9</v>
      </c>
      <c r="E29" s="433" t="s">
        <v>403</v>
      </c>
      <c r="F29" s="434" t="s">
        <v>586</v>
      </c>
      <c r="G29" s="185" t="s">
        <v>436</v>
      </c>
      <c r="H29" s="186"/>
      <c r="I29" s="186"/>
      <c r="J29" s="477" t="s">
        <v>295</v>
      </c>
      <c r="K29" s="477" t="s">
        <v>437</v>
      </c>
      <c r="L29" s="477" t="s">
        <v>297</v>
      </c>
      <c r="M29" s="1506" t="s">
        <v>438</v>
      </c>
      <c r="N29" s="1506"/>
      <c r="O29" s="1506"/>
      <c r="P29" s="1506"/>
      <c r="Q29" s="1506"/>
      <c r="R29" s="1506"/>
      <c r="S29" s="1506"/>
      <c r="T29" s="1506"/>
      <c r="U29" s="1507"/>
    </row>
    <row r="30" spans="1:21" ht="16.149999999999999" customHeight="1" x14ac:dyDescent="0.15">
      <c r="A30" s="1526"/>
      <c r="B30" s="1525"/>
      <c r="C30" s="1525"/>
      <c r="D30" s="432">
        <v>10</v>
      </c>
      <c r="E30" s="433" t="s">
        <v>403</v>
      </c>
      <c r="F30" s="434" t="s">
        <v>585</v>
      </c>
      <c r="G30" s="185" t="s">
        <v>439</v>
      </c>
      <c r="H30" s="186"/>
      <c r="I30" s="186"/>
      <c r="J30" s="477" t="s">
        <v>295</v>
      </c>
      <c r="K30" s="475" t="s">
        <v>588</v>
      </c>
      <c r="L30" s="477" t="s">
        <v>297</v>
      </c>
      <c r="M30" s="1529"/>
      <c r="N30" s="1529"/>
      <c r="O30" s="1529"/>
      <c r="P30" s="1529"/>
      <c r="Q30" s="1529"/>
      <c r="R30" s="1529"/>
      <c r="S30" s="1529"/>
      <c r="T30" s="1529"/>
      <c r="U30" s="1530"/>
    </row>
    <row r="31" spans="1:21" ht="16.149999999999999" customHeight="1" x14ac:dyDescent="0.15">
      <c r="A31" s="1526"/>
      <c r="B31" s="1525"/>
      <c r="C31" s="1525"/>
      <c r="D31" s="487"/>
      <c r="E31" s="433" t="s">
        <v>403</v>
      </c>
      <c r="F31" s="434"/>
      <c r="G31" s="185" t="s">
        <v>439</v>
      </c>
      <c r="H31" s="186"/>
      <c r="I31" s="186"/>
      <c r="J31" s="477" t="s">
        <v>295</v>
      </c>
      <c r="K31" s="433"/>
      <c r="L31" s="477" t="s">
        <v>297</v>
      </c>
      <c r="M31" s="1529"/>
      <c r="N31" s="1529"/>
      <c r="O31" s="1529"/>
      <c r="P31" s="1529"/>
      <c r="Q31" s="1529"/>
      <c r="R31" s="1529"/>
      <c r="S31" s="1529"/>
      <c r="T31" s="1529"/>
      <c r="U31" s="1530"/>
    </row>
    <row r="32" spans="1:21" ht="16.149999999999999" customHeight="1" x14ac:dyDescent="0.15">
      <c r="A32" s="1526"/>
      <c r="B32" s="1525"/>
      <c r="C32" s="1525"/>
      <c r="D32" s="432">
        <v>11</v>
      </c>
      <c r="E32" s="433" t="s">
        <v>403</v>
      </c>
      <c r="F32" s="434" t="s">
        <v>587</v>
      </c>
      <c r="G32" s="185" t="s">
        <v>440</v>
      </c>
      <c r="H32" s="186"/>
      <c r="I32" s="186"/>
      <c r="J32" s="186"/>
      <c r="K32" s="427"/>
      <c r="L32" s="1527" t="s">
        <v>589</v>
      </c>
      <c r="M32" s="1527"/>
      <c r="N32" s="1527"/>
      <c r="O32" s="1527"/>
      <c r="P32" s="1527"/>
      <c r="Q32" s="1527"/>
      <c r="R32" s="1527"/>
      <c r="S32" s="1527"/>
      <c r="T32" s="1527"/>
      <c r="U32" s="187" t="s">
        <v>292</v>
      </c>
    </row>
    <row r="33" spans="1:21" ht="16.149999999999999" customHeight="1" x14ac:dyDescent="0.15">
      <c r="A33" s="1526"/>
      <c r="B33" s="1525"/>
      <c r="C33" s="1525"/>
      <c r="D33" s="432">
        <v>13</v>
      </c>
      <c r="E33" s="433" t="s">
        <v>403</v>
      </c>
      <c r="F33" s="434" t="s">
        <v>587</v>
      </c>
      <c r="G33" s="185" t="s">
        <v>439</v>
      </c>
      <c r="H33" s="186"/>
      <c r="I33" s="186"/>
      <c r="J33" s="477" t="s">
        <v>295</v>
      </c>
      <c r="K33" s="475" t="s">
        <v>588</v>
      </c>
      <c r="L33" s="477" t="s">
        <v>297</v>
      </c>
      <c r="M33" s="1529"/>
      <c r="N33" s="1529"/>
      <c r="O33" s="1529"/>
      <c r="P33" s="1529"/>
      <c r="Q33" s="1529"/>
      <c r="R33" s="1529"/>
      <c r="S33" s="1529"/>
      <c r="T33" s="1529"/>
      <c r="U33" s="1530"/>
    </row>
    <row r="34" spans="1:21" ht="16.149999999999999" customHeight="1" x14ac:dyDescent="0.15">
      <c r="A34" s="1526"/>
      <c r="B34" s="1525"/>
      <c r="C34" s="1525"/>
      <c r="D34" s="432"/>
      <c r="E34" s="433" t="s">
        <v>403</v>
      </c>
      <c r="F34" s="434"/>
      <c r="G34" s="185" t="s">
        <v>439</v>
      </c>
      <c r="H34" s="186"/>
      <c r="I34" s="186"/>
      <c r="J34" s="477" t="s">
        <v>295</v>
      </c>
      <c r="K34" s="433"/>
      <c r="L34" s="477" t="s">
        <v>297</v>
      </c>
      <c r="M34" s="1529"/>
      <c r="N34" s="1529"/>
      <c r="O34" s="1529"/>
      <c r="P34" s="1529"/>
      <c r="Q34" s="1529"/>
      <c r="R34" s="1529"/>
      <c r="S34" s="1529"/>
      <c r="T34" s="1529"/>
      <c r="U34" s="1530"/>
    </row>
    <row r="35" spans="1:21" ht="16.149999999999999" customHeight="1" x14ac:dyDescent="0.15">
      <c r="A35" s="1526"/>
      <c r="B35" s="1525"/>
      <c r="C35" s="1525"/>
      <c r="D35" s="432">
        <v>14</v>
      </c>
      <c r="E35" s="433" t="s">
        <v>403</v>
      </c>
      <c r="F35" s="434" t="s">
        <v>586</v>
      </c>
      <c r="G35" s="185" t="s">
        <v>436</v>
      </c>
      <c r="H35" s="186"/>
      <c r="I35" s="186"/>
      <c r="J35" s="477" t="s">
        <v>295</v>
      </c>
      <c r="K35" s="477" t="s">
        <v>437</v>
      </c>
      <c r="L35" s="477" t="s">
        <v>297</v>
      </c>
      <c r="M35" s="1506" t="s">
        <v>441</v>
      </c>
      <c r="N35" s="1506"/>
      <c r="O35" s="1506"/>
      <c r="P35" s="1506"/>
      <c r="Q35" s="1506"/>
      <c r="R35" s="1506"/>
      <c r="S35" s="1506"/>
      <c r="T35" s="1506"/>
      <c r="U35" s="1507"/>
    </row>
    <row r="36" spans="1:21" ht="16.149999999999999" customHeight="1" x14ac:dyDescent="0.15">
      <c r="A36" s="1526"/>
      <c r="B36" s="1525"/>
      <c r="C36" s="1525"/>
      <c r="D36" s="435">
        <v>14</v>
      </c>
      <c r="E36" s="436" t="s">
        <v>403</v>
      </c>
      <c r="F36" s="437" t="s">
        <v>587</v>
      </c>
      <c r="G36" s="1508" t="s">
        <v>442</v>
      </c>
      <c r="H36" s="1509"/>
      <c r="I36" s="1509"/>
      <c r="J36" s="1509"/>
      <c r="K36" s="1509"/>
      <c r="L36" s="1509"/>
      <c r="M36" s="1509"/>
      <c r="N36" s="1509"/>
      <c r="O36" s="1509"/>
      <c r="P36" s="1509"/>
      <c r="Q36" s="1509"/>
      <c r="R36" s="1509"/>
      <c r="S36" s="1509"/>
      <c r="T36" s="1509"/>
      <c r="U36" s="1510"/>
    </row>
    <row r="37" spans="1:21" ht="16.149999999999999" customHeight="1" x14ac:dyDescent="0.15">
      <c r="A37" s="1511" t="s">
        <v>443</v>
      </c>
      <c r="B37" s="1512"/>
      <c r="C37" s="1513"/>
      <c r="D37" s="404"/>
      <c r="E37" s="405" t="s">
        <v>444</v>
      </c>
      <c r="F37" s="405"/>
      <c r="G37" s="405"/>
      <c r="H37" s="405"/>
      <c r="I37" s="405" t="s">
        <v>445</v>
      </c>
      <c r="J37" s="405"/>
      <c r="K37" s="406" t="s">
        <v>291</v>
      </c>
      <c r="L37" s="438">
        <v>3</v>
      </c>
      <c r="M37" s="406" t="s">
        <v>292</v>
      </c>
      <c r="N37" s="407" t="s">
        <v>446</v>
      </c>
      <c r="O37" s="405"/>
      <c r="P37" s="405"/>
      <c r="Q37" s="405" t="s">
        <v>447</v>
      </c>
      <c r="R37" s="405"/>
      <c r="S37" s="405"/>
      <c r="T37" s="405"/>
      <c r="U37" s="408"/>
    </row>
    <row r="38" spans="1:21" ht="16.149999999999999" customHeight="1" x14ac:dyDescent="0.15">
      <c r="A38" s="1514"/>
      <c r="B38" s="1515"/>
      <c r="C38" s="1516"/>
      <c r="D38" s="409"/>
      <c r="E38" s="410" t="s">
        <v>448</v>
      </c>
      <c r="F38" s="410"/>
      <c r="G38" s="410"/>
      <c r="H38" s="410"/>
      <c r="I38" s="410"/>
      <c r="J38" s="410"/>
      <c r="K38" s="410"/>
      <c r="L38" s="410"/>
      <c r="M38" s="410"/>
      <c r="N38" s="410"/>
      <c r="O38" s="410"/>
      <c r="P38" s="410"/>
      <c r="Q38" s="410"/>
      <c r="R38" s="410"/>
      <c r="S38" s="410"/>
      <c r="T38" s="410"/>
      <c r="U38" s="411"/>
    </row>
    <row r="39" spans="1:21" ht="18" customHeight="1" x14ac:dyDescent="0.15">
      <c r="A39" s="1517" t="s">
        <v>506</v>
      </c>
      <c r="B39" s="1512"/>
      <c r="C39" s="1512"/>
      <c r="D39" s="1518" t="s">
        <v>574</v>
      </c>
      <c r="E39" s="1520" t="s">
        <v>590</v>
      </c>
      <c r="F39" s="1520"/>
      <c r="G39" s="1520"/>
      <c r="H39" s="1520"/>
      <c r="I39" s="1520"/>
      <c r="J39" s="1521"/>
      <c r="K39" s="1518" t="s">
        <v>449</v>
      </c>
      <c r="L39" s="1531" t="s">
        <v>591</v>
      </c>
      <c r="M39" s="1520"/>
      <c r="N39" s="1520"/>
      <c r="O39" s="1520"/>
      <c r="P39" s="1520"/>
      <c r="Q39" s="1520"/>
      <c r="R39" s="1520"/>
      <c r="S39" s="1520"/>
      <c r="T39" s="1520"/>
      <c r="U39" s="1532"/>
    </row>
    <row r="40" spans="1:21" ht="18" customHeight="1" thickBot="1" x14ac:dyDescent="0.2">
      <c r="A40" s="1495"/>
      <c r="B40" s="1496"/>
      <c r="C40" s="1496"/>
      <c r="D40" s="1519"/>
      <c r="E40" s="1522"/>
      <c r="F40" s="1522"/>
      <c r="G40" s="1522"/>
      <c r="H40" s="1522"/>
      <c r="I40" s="1522"/>
      <c r="J40" s="1523"/>
      <c r="K40" s="1519"/>
      <c r="L40" s="1533"/>
      <c r="M40" s="1522"/>
      <c r="N40" s="1522"/>
      <c r="O40" s="1522"/>
      <c r="P40" s="1522"/>
      <c r="Q40" s="1522"/>
      <c r="R40" s="1522"/>
      <c r="S40" s="1522"/>
      <c r="T40" s="1522"/>
      <c r="U40" s="1534"/>
    </row>
    <row r="41" spans="1:21" s="182" customFormat="1" ht="10.9" customHeight="1" thickBot="1" x14ac:dyDescent="0.2">
      <c r="A41" s="403"/>
      <c r="B41" s="403"/>
      <c r="C41" s="403"/>
      <c r="D41" s="412"/>
      <c r="E41" s="403"/>
      <c r="F41" s="403"/>
      <c r="G41" s="403"/>
      <c r="H41" s="403"/>
      <c r="I41" s="403"/>
      <c r="J41" s="403"/>
      <c r="K41" s="413"/>
      <c r="L41" s="403"/>
      <c r="M41" s="403"/>
      <c r="N41" s="403"/>
      <c r="O41" s="403"/>
      <c r="P41" s="403"/>
      <c r="Q41" s="403"/>
      <c r="R41" s="403"/>
      <c r="S41" s="403"/>
      <c r="T41" s="403"/>
      <c r="U41" s="403"/>
    </row>
    <row r="42" spans="1:21" ht="16.149999999999999" customHeight="1" x14ac:dyDescent="0.15">
      <c r="A42" s="1489" t="s">
        <v>450</v>
      </c>
      <c r="B42" s="1490"/>
      <c r="C42" s="1491"/>
      <c r="D42" s="1498" t="s">
        <v>451</v>
      </c>
      <c r="E42" s="1498"/>
      <c r="F42" s="1498"/>
      <c r="G42" s="1498"/>
      <c r="H42" s="1498"/>
      <c r="I42" s="1498"/>
      <c r="J42" s="1498"/>
      <c r="K42" s="1498"/>
      <c r="L42" s="1498"/>
      <c r="M42" s="1498"/>
      <c r="N42" s="1498"/>
      <c r="O42" s="1498"/>
      <c r="P42" s="1498"/>
      <c r="Q42" s="1498"/>
      <c r="R42" s="1498"/>
      <c r="S42" s="1498"/>
      <c r="T42" s="1498"/>
      <c r="U42" s="1499"/>
    </row>
    <row r="43" spans="1:21" ht="16.149999999999999" customHeight="1" x14ac:dyDescent="0.15">
      <c r="A43" s="1492"/>
      <c r="B43" s="1493"/>
      <c r="C43" s="1494"/>
      <c r="D43" s="1500"/>
      <c r="E43" s="1500"/>
      <c r="F43" s="1500"/>
      <c r="G43" s="1500"/>
      <c r="H43" s="1500"/>
      <c r="I43" s="1500"/>
      <c r="J43" s="1500"/>
      <c r="K43" s="1500"/>
      <c r="L43" s="1500"/>
      <c r="M43" s="1500"/>
      <c r="N43" s="1500"/>
      <c r="O43" s="1500"/>
      <c r="P43" s="1500"/>
      <c r="Q43" s="1500"/>
      <c r="R43" s="1500"/>
      <c r="S43" s="1500"/>
      <c r="T43" s="1500"/>
      <c r="U43" s="1501"/>
    </row>
    <row r="44" spans="1:21" ht="16.149999999999999" customHeight="1" x14ac:dyDescent="0.15">
      <c r="A44" s="1492"/>
      <c r="B44" s="1493"/>
      <c r="C44" s="1494"/>
      <c r="D44" s="1502" t="s">
        <v>507</v>
      </c>
      <c r="E44" s="1502"/>
      <c r="F44" s="1502"/>
      <c r="G44" s="1502"/>
      <c r="H44" s="1502"/>
      <c r="I44" s="1502"/>
      <c r="J44" s="1502"/>
      <c r="K44" s="1502"/>
      <c r="L44" s="1502"/>
      <c r="M44" s="1502"/>
      <c r="N44" s="1502"/>
      <c r="O44" s="1502"/>
      <c r="P44" s="1502"/>
      <c r="Q44" s="1502"/>
      <c r="R44" s="1502"/>
      <c r="S44" s="1502"/>
      <c r="T44" s="1502"/>
      <c r="U44" s="1503"/>
    </row>
    <row r="45" spans="1:21" ht="26.25" customHeight="1" thickBot="1" x14ac:dyDescent="0.2">
      <c r="A45" s="1495"/>
      <c r="B45" s="1496"/>
      <c r="C45" s="1497"/>
      <c r="D45" s="1504"/>
      <c r="E45" s="1504"/>
      <c r="F45" s="1504"/>
      <c r="G45" s="1504"/>
      <c r="H45" s="1504"/>
      <c r="I45" s="1504"/>
      <c r="J45" s="1504"/>
      <c r="K45" s="1504"/>
      <c r="L45" s="1504"/>
      <c r="M45" s="1504"/>
      <c r="N45" s="1504"/>
      <c r="O45" s="1504"/>
      <c r="P45" s="1504"/>
      <c r="Q45" s="1504"/>
      <c r="R45" s="1504"/>
      <c r="S45" s="1504"/>
      <c r="T45" s="1504"/>
      <c r="U45" s="1505"/>
    </row>
  </sheetData>
  <mergeCells count="93">
    <mergeCell ref="A1:G2"/>
    <mergeCell ref="N2:U2"/>
    <mergeCell ref="A4:C4"/>
    <mergeCell ref="D4:E4"/>
    <mergeCell ref="F4:G4"/>
    <mergeCell ref="I4:J4"/>
    <mergeCell ref="L4:M4"/>
    <mergeCell ref="R4:U4"/>
    <mergeCell ref="A5:C5"/>
    <mergeCell ref="D5:U5"/>
    <mergeCell ref="A6:C6"/>
    <mergeCell ref="D6:U6"/>
    <mergeCell ref="A8:C9"/>
    <mergeCell ref="D8:D9"/>
    <mergeCell ref="E8:E9"/>
    <mergeCell ref="F8:F9"/>
    <mergeCell ref="G8:G9"/>
    <mergeCell ref="H8:H9"/>
    <mergeCell ref="I8:I9"/>
    <mergeCell ref="J8:J9"/>
    <mergeCell ref="K8:K9"/>
    <mergeCell ref="L8:M9"/>
    <mergeCell ref="N8:U9"/>
    <mergeCell ref="A10:U10"/>
    <mergeCell ref="A11:C15"/>
    <mergeCell ref="E11:H11"/>
    <mergeCell ref="I11:I15"/>
    <mergeCell ref="J11:L11"/>
    <mergeCell ref="N11:Q11"/>
    <mergeCell ref="R11:R15"/>
    <mergeCell ref="S11:U11"/>
    <mergeCell ref="E12:H12"/>
    <mergeCell ref="J12:L12"/>
    <mergeCell ref="N12:Q12"/>
    <mergeCell ref="S12:U12"/>
    <mergeCell ref="E13:H13"/>
    <mergeCell ref="J13:L13"/>
    <mergeCell ref="N13:Q13"/>
    <mergeCell ref="S13:U13"/>
    <mergeCell ref="E14:H14"/>
    <mergeCell ref="J14:L14"/>
    <mergeCell ref="N14:Q14"/>
    <mergeCell ref="S14:U14"/>
    <mergeCell ref="E15:H15"/>
    <mergeCell ref="J15:L15"/>
    <mergeCell ref="N15:Q15"/>
    <mergeCell ref="S15:U15"/>
    <mergeCell ref="A17:C18"/>
    <mergeCell ref="D17:G17"/>
    <mergeCell ref="H17:I17"/>
    <mergeCell ref="K17:N17"/>
    <mergeCell ref="O17:P17"/>
    <mergeCell ref="R17:R18"/>
    <mergeCell ref="S17:T18"/>
    <mergeCell ref="U17:U18"/>
    <mergeCell ref="D18:G18"/>
    <mergeCell ref="H18:I18"/>
    <mergeCell ref="K18:N18"/>
    <mergeCell ref="O18:P18"/>
    <mergeCell ref="A19:C26"/>
    <mergeCell ref="D19:E20"/>
    <mergeCell ref="F19:L20"/>
    <mergeCell ref="M19:U20"/>
    <mergeCell ref="D21:E22"/>
    <mergeCell ref="F21:L22"/>
    <mergeCell ref="M21:U22"/>
    <mergeCell ref="D23:E24"/>
    <mergeCell ref="F23:L24"/>
    <mergeCell ref="M23:U24"/>
    <mergeCell ref="D25:E26"/>
    <mergeCell ref="F25:L26"/>
    <mergeCell ref="M25:U26"/>
    <mergeCell ref="A27:C36"/>
    <mergeCell ref="D27:F27"/>
    <mergeCell ref="G27:U27"/>
    <mergeCell ref="G28:U28"/>
    <mergeCell ref="M29:U29"/>
    <mergeCell ref="M30:U30"/>
    <mergeCell ref="M31:U31"/>
    <mergeCell ref="L32:T32"/>
    <mergeCell ref="M33:U33"/>
    <mergeCell ref="M34:U34"/>
    <mergeCell ref="M35:U35"/>
    <mergeCell ref="G36:U36"/>
    <mergeCell ref="L39:U40"/>
    <mergeCell ref="A42:C45"/>
    <mergeCell ref="D42:U43"/>
    <mergeCell ref="D44:U45"/>
    <mergeCell ref="A37:C38"/>
    <mergeCell ref="A39:C40"/>
    <mergeCell ref="D39:D40"/>
    <mergeCell ref="E39:J40"/>
    <mergeCell ref="K39:K40"/>
  </mergeCells>
  <phoneticPr fontId="1"/>
  <conditionalFormatting sqref="F4:G4 I4:J4 L4:M4 E8:E9 G8:G9 J8:J9 N8:U9 O17:P18 H17:I18 D19:E26 F28:F36 K30:K31 K33:K34 E39:J40 L32 D28:D38 P37 K37:N37 H37 L39">
    <cfRule type="containsBlanks" dxfId="5" priority="5">
      <formula>LEN(TRIM(D4))=0</formula>
    </cfRule>
  </conditionalFormatting>
  <conditionalFormatting sqref="D5:U5">
    <cfRule type="containsBlanks" dxfId="4" priority="6">
      <formula>LEN(TRIM(D5))=0</formula>
    </cfRule>
  </conditionalFormatting>
  <conditionalFormatting sqref="D6:U6">
    <cfRule type="containsBlanks" dxfId="3" priority="4">
      <formula>LEN(TRIM(D6))=0</formula>
    </cfRule>
  </conditionalFormatting>
  <conditionalFormatting sqref="P4">
    <cfRule type="containsBlanks" dxfId="2" priority="3">
      <formula>LEN(TRIM(P4))=0</formula>
    </cfRule>
  </conditionalFormatting>
  <conditionalFormatting sqref="E11:E15">
    <cfRule type="containsBlanks" dxfId="1" priority="2">
      <formula>LEN(TRIM(E11))=0</formula>
    </cfRule>
  </conditionalFormatting>
  <conditionalFormatting sqref="N11:N15">
    <cfRule type="containsBlanks" dxfId="0" priority="1">
      <formula>LEN(TRIM(N11))=0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7" r:id="rId4" name="Check Box 5">
              <controlPr defaultSize="0" autoFill="0" autoLine="0" autoPict="0">
                <anchor moveWithCells="1">
                  <from>
                    <xdr:col>0</xdr:col>
                    <xdr:colOff>0</xdr:colOff>
                    <xdr:row>35</xdr:row>
                    <xdr:rowOff>180975</xdr:rowOff>
                  </from>
                  <to>
                    <xdr:col>0</xdr:col>
                    <xdr:colOff>266700</xdr:colOff>
                    <xdr:row>37</xdr:row>
                    <xdr:rowOff>19050</xdr:rowOff>
                  </to>
                </anchor>
              </controlPr>
            </control>
          </mc:Choice>
        </mc:AlternateContent>
        <mc:AlternateContent xmlns:mc="http://schemas.openxmlformats.org/markup-compatibility/2006">
          <mc:Choice Requires="x14">
            <control shapeId="18440" r:id="rId5" name="Check Box 8">
              <controlPr defaultSize="0" autoFill="0" autoLine="0" autoPict="0">
                <anchor moveWithCells="1">
                  <from>
                    <xdr:col>0</xdr:col>
                    <xdr:colOff>0</xdr:colOff>
                    <xdr:row>35</xdr:row>
                    <xdr:rowOff>180975</xdr:rowOff>
                  </from>
                  <to>
                    <xdr:col>0</xdr:col>
                    <xdr:colOff>266700</xdr:colOff>
                    <xdr:row>37</xdr:row>
                    <xdr:rowOff>19050</xdr:rowOff>
                  </to>
                </anchor>
              </controlPr>
            </control>
          </mc:Choice>
        </mc:AlternateContent>
        <mc:AlternateContent xmlns:mc="http://schemas.openxmlformats.org/markup-compatibility/2006">
          <mc:Choice Requires="x14">
            <control shapeId="18441" r:id="rId6" name="Check Box 9">
              <controlPr defaultSize="0" autoFill="0" autoLine="0" autoPict="0">
                <anchor moveWithCells="1">
                  <from>
                    <xdr:col>0</xdr:col>
                    <xdr:colOff>0</xdr:colOff>
                    <xdr:row>35</xdr:row>
                    <xdr:rowOff>171450</xdr:rowOff>
                  </from>
                  <to>
                    <xdr:col>0</xdr:col>
                    <xdr:colOff>266700</xdr:colOff>
                    <xdr:row>37</xdr:row>
                    <xdr:rowOff>9525</xdr:rowOff>
                  </to>
                </anchor>
              </controlPr>
            </control>
          </mc:Choice>
        </mc:AlternateContent>
        <mc:AlternateContent xmlns:mc="http://schemas.openxmlformats.org/markup-compatibility/2006">
          <mc:Choice Requires="x14">
            <control shapeId="18442" r:id="rId7" name="Check Box 10">
              <controlPr defaultSize="0" autoFill="0" autoLine="0" autoPict="0">
                <anchor moveWithCells="1">
                  <from>
                    <xdr:col>0</xdr:col>
                    <xdr:colOff>0</xdr:colOff>
                    <xdr:row>36</xdr:row>
                    <xdr:rowOff>180975</xdr:rowOff>
                  </from>
                  <to>
                    <xdr:col>0</xdr:col>
                    <xdr:colOff>266700</xdr:colOff>
                    <xdr:row>38</xdr:row>
                    <xdr:rowOff>19050</xdr:rowOff>
                  </to>
                </anchor>
              </controlPr>
            </control>
          </mc:Choice>
        </mc:AlternateContent>
        <mc:AlternateContent xmlns:mc="http://schemas.openxmlformats.org/markup-compatibility/2006">
          <mc:Choice Requires="x14">
            <control shapeId="18443" r:id="rId8" name="Check Box 11">
              <controlPr defaultSize="0" autoFill="0" autoLine="0" autoPict="0">
                <anchor moveWithCells="1">
                  <from>
                    <xdr:col>3</xdr:col>
                    <xdr:colOff>171450</xdr:colOff>
                    <xdr:row>18</xdr:row>
                    <xdr:rowOff>85725</xdr:rowOff>
                  </from>
                  <to>
                    <xdr:col>4</xdr:col>
                    <xdr:colOff>152400</xdr:colOff>
                    <xdr:row>19</xdr:row>
                    <xdr:rowOff>57150</xdr:rowOff>
                  </to>
                </anchor>
              </controlPr>
            </control>
          </mc:Choice>
        </mc:AlternateContent>
        <mc:AlternateContent xmlns:mc="http://schemas.openxmlformats.org/markup-compatibility/2006">
          <mc:Choice Requires="x14">
            <control shapeId="18444" r:id="rId9" name="Check Box 12">
              <controlPr defaultSize="0" autoFill="0" autoLine="0" autoPict="0">
                <anchor moveWithCells="1">
                  <from>
                    <xdr:col>3</xdr:col>
                    <xdr:colOff>171450</xdr:colOff>
                    <xdr:row>20</xdr:row>
                    <xdr:rowOff>85725</xdr:rowOff>
                  </from>
                  <to>
                    <xdr:col>4</xdr:col>
                    <xdr:colOff>152400</xdr:colOff>
                    <xdr:row>21</xdr:row>
                    <xdr:rowOff>66675</xdr:rowOff>
                  </to>
                </anchor>
              </controlPr>
            </control>
          </mc:Choice>
        </mc:AlternateContent>
        <mc:AlternateContent xmlns:mc="http://schemas.openxmlformats.org/markup-compatibility/2006">
          <mc:Choice Requires="x14">
            <control shapeId="18445" r:id="rId10" name="Check Box 13">
              <controlPr defaultSize="0" autoFill="0" autoLine="0" autoPict="0">
                <anchor moveWithCells="1">
                  <from>
                    <xdr:col>3</xdr:col>
                    <xdr:colOff>171450</xdr:colOff>
                    <xdr:row>22</xdr:row>
                    <xdr:rowOff>85725</xdr:rowOff>
                  </from>
                  <to>
                    <xdr:col>4</xdr:col>
                    <xdr:colOff>152400</xdr:colOff>
                    <xdr:row>23</xdr:row>
                    <xdr:rowOff>57150</xdr:rowOff>
                  </to>
                </anchor>
              </controlPr>
            </control>
          </mc:Choice>
        </mc:AlternateContent>
        <mc:AlternateContent xmlns:mc="http://schemas.openxmlformats.org/markup-compatibility/2006">
          <mc:Choice Requires="x14">
            <control shapeId="18446" r:id="rId11" name="Check Box 14">
              <controlPr defaultSize="0" autoFill="0" autoLine="0" autoPict="0">
                <anchor moveWithCells="1">
                  <from>
                    <xdr:col>3</xdr:col>
                    <xdr:colOff>171450</xdr:colOff>
                    <xdr:row>24</xdr:row>
                    <xdr:rowOff>85725</xdr:rowOff>
                  </from>
                  <to>
                    <xdr:col>4</xdr:col>
                    <xdr:colOff>152400</xdr:colOff>
                    <xdr:row>25</xdr:row>
                    <xdr:rowOff>57150</xdr:rowOff>
                  </to>
                </anchor>
              </controlPr>
            </control>
          </mc:Choice>
        </mc:AlternateContent>
        <mc:AlternateContent xmlns:mc="http://schemas.openxmlformats.org/markup-compatibility/2006">
          <mc:Choice Requires="x14">
            <control shapeId="18447" r:id="rId12" name="Check Box 15">
              <controlPr defaultSize="0" autoFill="0" autoLine="0" autoPict="0">
                <anchor moveWithCells="1">
                  <from>
                    <xdr:col>3</xdr:col>
                    <xdr:colOff>57150</xdr:colOff>
                    <xdr:row>35</xdr:row>
                    <xdr:rowOff>180975</xdr:rowOff>
                  </from>
                  <to>
                    <xdr:col>4</xdr:col>
                    <xdr:colOff>38100</xdr:colOff>
                    <xdr:row>37</xdr:row>
                    <xdr:rowOff>28575</xdr:rowOff>
                  </to>
                </anchor>
              </controlPr>
            </control>
          </mc:Choice>
        </mc:AlternateContent>
        <mc:AlternateContent xmlns:mc="http://schemas.openxmlformats.org/markup-compatibility/2006">
          <mc:Choice Requires="x14">
            <control shapeId="18448" r:id="rId13" name="Check Box 16">
              <controlPr defaultSize="0" autoFill="0" autoLine="0" autoPict="0">
                <anchor moveWithCells="1">
                  <from>
                    <xdr:col>7</xdr:col>
                    <xdr:colOff>47625</xdr:colOff>
                    <xdr:row>35</xdr:row>
                    <xdr:rowOff>180975</xdr:rowOff>
                  </from>
                  <to>
                    <xdr:col>8</xdr:col>
                    <xdr:colOff>28575</xdr:colOff>
                    <xdr:row>37</xdr:row>
                    <xdr:rowOff>28575</xdr:rowOff>
                  </to>
                </anchor>
              </controlPr>
            </control>
          </mc:Choice>
        </mc:AlternateContent>
        <mc:AlternateContent xmlns:mc="http://schemas.openxmlformats.org/markup-compatibility/2006">
          <mc:Choice Requires="x14">
            <control shapeId="18449" r:id="rId14" name="Check Box 17">
              <controlPr defaultSize="0" autoFill="0" autoLine="0" autoPict="0">
                <anchor moveWithCells="1">
                  <from>
                    <xdr:col>15</xdr:col>
                    <xdr:colOff>57150</xdr:colOff>
                    <xdr:row>35</xdr:row>
                    <xdr:rowOff>180975</xdr:rowOff>
                  </from>
                  <to>
                    <xdr:col>16</xdr:col>
                    <xdr:colOff>38100</xdr:colOff>
                    <xdr:row>37</xdr:row>
                    <xdr:rowOff>28575</xdr:rowOff>
                  </to>
                </anchor>
              </controlPr>
            </control>
          </mc:Choice>
        </mc:AlternateContent>
        <mc:AlternateContent xmlns:mc="http://schemas.openxmlformats.org/markup-compatibility/2006">
          <mc:Choice Requires="x14">
            <control shapeId="18450" r:id="rId15" name="Check Box 18">
              <controlPr defaultSize="0" autoFill="0" autoLine="0" autoPict="0">
                <anchor moveWithCells="1">
                  <from>
                    <xdr:col>3</xdr:col>
                    <xdr:colOff>57150</xdr:colOff>
                    <xdr:row>36</xdr:row>
                    <xdr:rowOff>180975</xdr:rowOff>
                  </from>
                  <to>
                    <xdr:col>4</xdr:col>
                    <xdr:colOff>38100</xdr:colOff>
                    <xdr:row>38</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22"/>
  </sheetPr>
  <dimension ref="A1:E56"/>
  <sheetViews>
    <sheetView workbookViewId="0">
      <selection activeCell="F1" sqref="F1"/>
    </sheetView>
  </sheetViews>
  <sheetFormatPr defaultRowHeight="13.5" x14ac:dyDescent="0.15"/>
  <sheetData>
    <row r="1" spans="1:5" x14ac:dyDescent="0.15">
      <c r="A1" t="s">
        <v>31</v>
      </c>
      <c r="B1" t="s">
        <v>32</v>
      </c>
      <c r="C1" t="s">
        <v>33</v>
      </c>
      <c r="D1" t="s">
        <v>34</v>
      </c>
      <c r="E1" t="s">
        <v>35</v>
      </c>
    </row>
    <row r="2" spans="1:5" x14ac:dyDescent="0.15">
      <c r="A2">
        <v>1</v>
      </c>
      <c r="B2">
        <v>1</v>
      </c>
      <c r="C2">
        <v>40</v>
      </c>
      <c r="D2" t="s">
        <v>75</v>
      </c>
      <c r="E2" t="s">
        <v>91</v>
      </c>
    </row>
    <row r="3" spans="1:5" x14ac:dyDescent="0.15">
      <c r="A3">
        <v>2</v>
      </c>
      <c r="B3">
        <v>2</v>
      </c>
      <c r="C3">
        <v>41</v>
      </c>
      <c r="D3" t="s">
        <v>76</v>
      </c>
      <c r="E3" t="s">
        <v>132</v>
      </c>
    </row>
    <row r="4" spans="1:5" x14ac:dyDescent="0.15">
      <c r="A4">
        <v>3</v>
      </c>
      <c r="B4">
        <v>3</v>
      </c>
      <c r="C4">
        <v>42</v>
      </c>
      <c r="D4" t="s">
        <v>77</v>
      </c>
      <c r="E4" t="s">
        <v>133</v>
      </c>
    </row>
    <row r="5" spans="1:5" x14ac:dyDescent="0.15">
      <c r="A5">
        <v>4</v>
      </c>
      <c r="B5">
        <v>4</v>
      </c>
      <c r="C5">
        <v>43</v>
      </c>
      <c r="D5" t="s">
        <v>78</v>
      </c>
      <c r="E5" t="s">
        <v>134</v>
      </c>
    </row>
    <row r="6" spans="1:5" x14ac:dyDescent="0.15">
      <c r="A6">
        <v>5</v>
      </c>
      <c r="B6">
        <v>5</v>
      </c>
      <c r="C6">
        <v>44</v>
      </c>
      <c r="D6" t="s">
        <v>79</v>
      </c>
      <c r="E6" t="s">
        <v>135</v>
      </c>
    </row>
    <row r="7" spans="1:5" x14ac:dyDescent="0.15">
      <c r="A7">
        <v>6</v>
      </c>
      <c r="B7">
        <v>6</v>
      </c>
      <c r="C7">
        <v>45</v>
      </c>
      <c r="D7" t="s">
        <v>80</v>
      </c>
      <c r="E7" t="s">
        <v>136</v>
      </c>
    </row>
    <row r="8" spans="1:5" x14ac:dyDescent="0.15">
      <c r="A8">
        <v>7</v>
      </c>
      <c r="B8">
        <v>7</v>
      </c>
      <c r="C8">
        <v>46</v>
      </c>
      <c r="D8" t="s">
        <v>81</v>
      </c>
      <c r="E8" t="s">
        <v>137</v>
      </c>
    </row>
    <row r="9" spans="1:5" x14ac:dyDescent="0.15">
      <c r="A9">
        <v>8</v>
      </c>
      <c r="B9">
        <v>8</v>
      </c>
      <c r="C9">
        <v>47</v>
      </c>
      <c r="D9" t="s">
        <v>82</v>
      </c>
      <c r="E9" t="s">
        <v>138</v>
      </c>
    </row>
    <row r="10" spans="1:5" x14ac:dyDescent="0.15">
      <c r="A10">
        <v>9</v>
      </c>
      <c r="B10">
        <v>9</v>
      </c>
      <c r="C10">
        <v>35</v>
      </c>
      <c r="D10" t="s">
        <v>70</v>
      </c>
      <c r="E10" t="s">
        <v>127</v>
      </c>
    </row>
    <row r="11" spans="1:5" x14ac:dyDescent="0.15">
      <c r="A11">
        <v>10</v>
      </c>
      <c r="B11">
        <v>10</v>
      </c>
      <c r="C11">
        <v>34</v>
      </c>
      <c r="D11" t="s">
        <v>69</v>
      </c>
      <c r="E11" t="s">
        <v>126</v>
      </c>
    </row>
    <row r="12" spans="1:5" x14ac:dyDescent="0.15">
      <c r="A12">
        <v>11</v>
      </c>
      <c r="B12">
        <v>11</v>
      </c>
      <c r="C12">
        <v>33</v>
      </c>
      <c r="D12" t="s">
        <v>68</v>
      </c>
      <c r="E12" t="s">
        <v>125</v>
      </c>
    </row>
    <row r="13" spans="1:5" x14ac:dyDescent="0.15">
      <c r="A13">
        <v>12</v>
      </c>
      <c r="B13">
        <v>12</v>
      </c>
      <c r="C13">
        <v>32</v>
      </c>
      <c r="D13" t="s">
        <v>67</v>
      </c>
      <c r="E13" t="s">
        <v>124</v>
      </c>
    </row>
    <row r="14" spans="1:5" x14ac:dyDescent="0.15">
      <c r="B14">
        <v>13</v>
      </c>
      <c r="C14">
        <v>31</v>
      </c>
      <c r="D14" t="s">
        <v>66</v>
      </c>
      <c r="E14" t="s">
        <v>123</v>
      </c>
    </row>
    <row r="15" spans="1:5" x14ac:dyDescent="0.15">
      <c r="B15">
        <v>14</v>
      </c>
      <c r="C15">
        <v>39</v>
      </c>
      <c r="D15" t="s">
        <v>74</v>
      </c>
      <c r="E15" t="s">
        <v>131</v>
      </c>
    </row>
    <row r="16" spans="1:5" x14ac:dyDescent="0.15">
      <c r="B16">
        <v>15</v>
      </c>
      <c r="C16">
        <v>38</v>
      </c>
      <c r="D16" t="s">
        <v>73</v>
      </c>
      <c r="E16" t="s">
        <v>130</v>
      </c>
    </row>
    <row r="17" spans="2:5" x14ac:dyDescent="0.15">
      <c r="B17">
        <v>16</v>
      </c>
      <c r="C17">
        <v>37</v>
      </c>
      <c r="D17" t="s">
        <v>72</v>
      </c>
      <c r="E17" t="s">
        <v>129</v>
      </c>
    </row>
    <row r="18" spans="2:5" x14ac:dyDescent="0.15">
      <c r="B18">
        <v>17</v>
      </c>
      <c r="C18">
        <v>36</v>
      </c>
      <c r="D18" t="s">
        <v>71</v>
      </c>
      <c r="E18" t="s">
        <v>128</v>
      </c>
    </row>
    <row r="19" spans="2:5" x14ac:dyDescent="0.15">
      <c r="B19">
        <v>18</v>
      </c>
      <c r="C19">
        <v>30</v>
      </c>
      <c r="D19" t="s">
        <v>65</v>
      </c>
      <c r="E19" t="s">
        <v>122</v>
      </c>
    </row>
    <row r="20" spans="2:5" x14ac:dyDescent="0.15">
      <c r="B20">
        <v>19</v>
      </c>
      <c r="C20">
        <v>29</v>
      </c>
      <c r="D20" t="s">
        <v>64</v>
      </c>
      <c r="E20" t="s">
        <v>121</v>
      </c>
    </row>
    <row r="21" spans="2:5" x14ac:dyDescent="0.15">
      <c r="B21">
        <v>20</v>
      </c>
      <c r="C21">
        <v>28</v>
      </c>
      <c r="D21" t="s">
        <v>63</v>
      </c>
      <c r="E21" t="s">
        <v>120</v>
      </c>
    </row>
    <row r="22" spans="2:5" x14ac:dyDescent="0.15">
      <c r="B22">
        <v>21</v>
      </c>
      <c r="C22">
        <v>27</v>
      </c>
      <c r="D22" t="s">
        <v>62</v>
      </c>
      <c r="E22" t="s">
        <v>119</v>
      </c>
    </row>
    <row r="23" spans="2:5" x14ac:dyDescent="0.15">
      <c r="B23">
        <v>22</v>
      </c>
      <c r="C23">
        <v>26</v>
      </c>
      <c r="D23" t="s">
        <v>61</v>
      </c>
      <c r="E23" t="s">
        <v>118</v>
      </c>
    </row>
    <row r="24" spans="2:5" x14ac:dyDescent="0.15">
      <c r="B24">
        <v>23</v>
      </c>
      <c r="C24">
        <v>25</v>
      </c>
      <c r="D24" t="s">
        <v>60</v>
      </c>
      <c r="E24" t="s">
        <v>117</v>
      </c>
    </row>
    <row r="25" spans="2:5" x14ac:dyDescent="0.15">
      <c r="B25">
        <v>24</v>
      </c>
      <c r="C25">
        <v>24</v>
      </c>
      <c r="D25" t="s">
        <v>59</v>
      </c>
      <c r="E25" t="s">
        <v>116</v>
      </c>
    </row>
    <row r="26" spans="2:5" x14ac:dyDescent="0.15">
      <c r="B26">
        <v>25</v>
      </c>
      <c r="C26">
        <v>23</v>
      </c>
      <c r="D26" t="s">
        <v>58</v>
      </c>
      <c r="E26" t="s">
        <v>115</v>
      </c>
    </row>
    <row r="27" spans="2:5" x14ac:dyDescent="0.15">
      <c r="B27">
        <v>26</v>
      </c>
      <c r="C27">
        <v>22</v>
      </c>
      <c r="D27" t="s">
        <v>57</v>
      </c>
      <c r="E27" t="s">
        <v>114</v>
      </c>
    </row>
    <row r="28" spans="2:5" x14ac:dyDescent="0.15">
      <c r="B28">
        <v>27</v>
      </c>
      <c r="C28">
        <v>21</v>
      </c>
      <c r="D28" t="s">
        <v>56</v>
      </c>
      <c r="E28" t="s">
        <v>113</v>
      </c>
    </row>
    <row r="29" spans="2:5" x14ac:dyDescent="0.15">
      <c r="B29">
        <v>28</v>
      </c>
      <c r="C29">
        <v>20</v>
      </c>
      <c r="D29" t="s">
        <v>55</v>
      </c>
      <c r="E29" t="s">
        <v>112</v>
      </c>
    </row>
    <row r="30" spans="2:5" x14ac:dyDescent="0.15">
      <c r="B30">
        <v>29</v>
      </c>
      <c r="C30">
        <v>19</v>
      </c>
      <c r="D30" t="s">
        <v>54</v>
      </c>
      <c r="E30" t="s">
        <v>111</v>
      </c>
    </row>
    <row r="31" spans="2:5" x14ac:dyDescent="0.15">
      <c r="B31">
        <v>30</v>
      </c>
      <c r="C31">
        <v>18</v>
      </c>
      <c r="D31" t="s">
        <v>53</v>
      </c>
      <c r="E31" t="s">
        <v>110</v>
      </c>
    </row>
    <row r="32" spans="2:5" x14ac:dyDescent="0.15">
      <c r="B32">
        <v>31</v>
      </c>
      <c r="C32">
        <v>17</v>
      </c>
      <c r="D32" t="s">
        <v>52</v>
      </c>
      <c r="E32" t="s">
        <v>109</v>
      </c>
    </row>
    <row r="33" spans="3:5" x14ac:dyDescent="0.15">
      <c r="C33">
        <v>16</v>
      </c>
      <c r="D33" t="s">
        <v>51</v>
      </c>
      <c r="E33" t="s">
        <v>108</v>
      </c>
    </row>
    <row r="34" spans="3:5" x14ac:dyDescent="0.15">
      <c r="C34">
        <v>15</v>
      </c>
      <c r="D34" t="s">
        <v>50</v>
      </c>
      <c r="E34" t="s">
        <v>107</v>
      </c>
    </row>
    <row r="35" spans="3:5" x14ac:dyDescent="0.15">
      <c r="C35">
        <v>14</v>
      </c>
      <c r="D35" t="s">
        <v>49</v>
      </c>
      <c r="E35" t="s">
        <v>106</v>
      </c>
    </row>
    <row r="36" spans="3:5" x14ac:dyDescent="0.15">
      <c r="C36">
        <v>13</v>
      </c>
      <c r="D36" t="s">
        <v>48</v>
      </c>
      <c r="E36" t="s">
        <v>105</v>
      </c>
    </row>
    <row r="37" spans="3:5" x14ac:dyDescent="0.15">
      <c r="C37">
        <v>12</v>
      </c>
      <c r="D37" t="s">
        <v>47</v>
      </c>
      <c r="E37" t="s">
        <v>104</v>
      </c>
    </row>
    <row r="38" spans="3:5" x14ac:dyDescent="0.15">
      <c r="C38">
        <v>11</v>
      </c>
      <c r="D38" t="s">
        <v>46</v>
      </c>
      <c r="E38" t="s">
        <v>103</v>
      </c>
    </row>
    <row r="39" spans="3:5" x14ac:dyDescent="0.15">
      <c r="C39">
        <v>10</v>
      </c>
      <c r="D39" t="s">
        <v>45</v>
      </c>
      <c r="E39" t="s">
        <v>102</v>
      </c>
    </row>
    <row r="40" spans="3:5" x14ac:dyDescent="0.15">
      <c r="C40">
        <v>9</v>
      </c>
      <c r="D40" t="s">
        <v>44</v>
      </c>
      <c r="E40" t="s">
        <v>101</v>
      </c>
    </row>
    <row r="41" spans="3:5" x14ac:dyDescent="0.15">
      <c r="C41">
        <v>8</v>
      </c>
      <c r="D41" t="s">
        <v>43</v>
      </c>
      <c r="E41" t="s">
        <v>100</v>
      </c>
    </row>
    <row r="42" spans="3:5" x14ac:dyDescent="0.15">
      <c r="C42">
        <v>7</v>
      </c>
      <c r="D42" t="s">
        <v>42</v>
      </c>
      <c r="E42" t="s">
        <v>99</v>
      </c>
    </row>
    <row r="43" spans="3:5" x14ac:dyDescent="0.15">
      <c r="C43">
        <v>6</v>
      </c>
      <c r="D43" t="s">
        <v>41</v>
      </c>
      <c r="E43" t="s">
        <v>98</v>
      </c>
    </row>
    <row r="44" spans="3:5" x14ac:dyDescent="0.15">
      <c r="C44">
        <v>5</v>
      </c>
      <c r="D44" t="s">
        <v>40</v>
      </c>
      <c r="E44" t="s">
        <v>97</v>
      </c>
    </row>
    <row r="45" spans="3:5" x14ac:dyDescent="0.15">
      <c r="C45">
        <v>4</v>
      </c>
      <c r="D45" t="s">
        <v>39</v>
      </c>
      <c r="E45" t="s">
        <v>96</v>
      </c>
    </row>
    <row r="46" spans="3:5" x14ac:dyDescent="0.15">
      <c r="C46">
        <v>3</v>
      </c>
      <c r="D46" t="s">
        <v>38</v>
      </c>
      <c r="E46" t="s">
        <v>95</v>
      </c>
    </row>
    <row r="47" spans="3:5" x14ac:dyDescent="0.15">
      <c r="C47">
        <v>2</v>
      </c>
      <c r="D47" t="s">
        <v>37</v>
      </c>
      <c r="E47" t="s">
        <v>94</v>
      </c>
    </row>
    <row r="48" spans="3:5" x14ac:dyDescent="0.15">
      <c r="C48">
        <v>1</v>
      </c>
      <c r="D48" t="s">
        <v>36</v>
      </c>
      <c r="E48" t="s">
        <v>93</v>
      </c>
    </row>
    <row r="49" spans="3:4" x14ac:dyDescent="0.15">
      <c r="C49">
        <v>48</v>
      </c>
      <c r="D49" t="s">
        <v>83</v>
      </c>
    </row>
    <row r="50" spans="3:4" x14ac:dyDescent="0.15">
      <c r="C50">
        <v>49</v>
      </c>
      <c r="D50" t="s">
        <v>84</v>
      </c>
    </row>
    <row r="51" spans="3:4" x14ac:dyDescent="0.15">
      <c r="C51">
        <v>50</v>
      </c>
      <c r="D51" t="s">
        <v>85</v>
      </c>
    </row>
    <row r="52" spans="3:4" x14ac:dyDescent="0.15">
      <c r="C52">
        <v>51</v>
      </c>
      <c r="D52" t="s">
        <v>86</v>
      </c>
    </row>
    <row r="53" spans="3:4" x14ac:dyDescent="0.15">
      <c r="C53">
        <v>52</v>
      </c>
      <c r="D53" t="s">
        <v>87</v>
      </c>
    </row>
    <row r="54" spans="3:4" x14ac:dyDescent="0.15">
      <c r="C54">
        <v>53</v>
      </c>
      <c r="D54" t="s">
        <v>88</v>
      </c>
    </row>
    <row r="55" spans="3:4" x14ac:dyDescent="0.15">
      <c r="C55">
        <v>54</v>
      </c>
      <c r="D55" t="s">
        <v>89</v>
      </c>
    </row>
    <row r="56" spans="3:4" x14ac:dyDescent="0.15">
      <c r="C56">
        <v>55</v>
      </c>
      <c r="D56" t="s">
        <v>90</v>
      </c>
    </row>
  </sheetData>
  <sheetProtection sheet="1" objects="1" scenarios="1"/>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N64"/>
  <sheetViews>
    <sheetView view="pageBreakPreview" topLeftCell="A14" zoomScaleNormal="100" zoomScaleSheetLayoutView="100" workbookViewId="0">
      <selection activeCell="BA22" sqref="BA22"/>
    </sheetView>
  </sheetViews>
  <sheetFormatPr defaultColWidth="3.375" defaultRowHeight="15.75" x14ac:dyDescent="0.15"/>
  <cols>
    <col min="1" max="1" width="3.375" style="6"/>
    <col min="2" max="2" width="7.25" style="6" customWidth="1"/>
    <col min="3" max="3" width="5.625" style="6" customWidth="1"/>
    <col min="4" max="17" width="6.25" style="6" customWidth="1"/>
    <col min="18" max="18" width="1.625" style="6" customWidth="1"/>
    <col min="19" max="19" width="9.125" style="6" customWidth="1"/>
    <col min="20" max="20" width="28.25" style="6" customWidth="1"/>
    <col min="21" max="21" width="4.5" style="6" customWidth="1"/>
    <col min="22" max="22" width="31" style="6" customWidth="1"/>
    <col min="23" max="42" width="3" style="6" customWidth="1"/>
    <col min="43" max="16384" width="3.375" style="6"/>
  </cols>
  <sheetData>
    <row r="1" spans="2:40" ht="16.5" thickBot="1" x14ac:dyDescent="0.2">
      <c r="L1" s="611"/>
      <c r="M1" s="611"/>
      <c r="N1" s="611"/>
      <c r="O1" s="611"/>
      <c r="P1" s="611"/>
      <c r="Q1" s="611"/>
    </row>
    <row r="2" spans="2:40" ht="15" customHeight="1" x14ac:dyDescent="0.15">
      <c r="B2" s="620" t="s">
        <v>453</v>
      </c>
      <c r="C2" s="621"/>
      <c r="D2" s="621"/>
      <c r="E2" s="621"/>
      <c r="F2" s="621"/>
      <c r="G2" s="621"/>
      <c r="H2" s="621"/>
      <c r="I2" s="621"/>
      <c r="J2" s="621"/>
      <c r="K2" s="622"/>
      <c r="L2" s="623" t="s">
        <v>454</v>
      </c>
      <c r="M2" s="624"/>
      <c r="N2" s="627"/>
      <c r="O2" s="615" t="s">
        <v>19</v>
      </c>
      <c r="P2" s="629"/>
      <c r="Q2" s="615" t="s">
        <v>20</v>
      </c>
      <c r="R2" s="203"/>
      <c r="S2" s="203"/>
      <c r="T2" s="5"/>
      <c r="U2" s="5"/>
      <c r="V2" s="5"/>
      <c r="W2" s="5"/>
      <c r="X2" s="5"/>
      <c r="Y2" s="5"/>
      <c r="Z2" s="5"/>
      <c r="AA2" s="5"/>
      <c r="AB2" s="5"/>
      <c r="AC2" s="5"/>
      <c r="AD2" s="5"/>
      <c r="AE2" s="5"/>
      <c r="AF2" s="5"/>
      <c r="AG2" s="5"/>
      <c r="AH2" s="5"/>
      <c r="AI2" s="5"/>
      <c r="AJ2" s="5"/>
      <c r="AK2" s="5"/>
      <c r="AL2" s="5"/>
      <c r="AM2" s="5"/>
    </row>
    <row r="3" spans="2:40" ht="15" customHeight="1" thickBot="1" x14ac:dyDescent="0.2">
      <c r="B3" s="617" t="s">
        <v>540</v>
      </c>
      <c r="C3" s="618"/>
      <c r="D3" s="618"/>
      <c r="E3" s="618"/>
      <c r="F3" s="618"/>
      <c r="G3" s="618"/>
      <c r="H3" s="618"/>
      <c r="I3" s="618"/>
      <c r="J3" s="618"/>
      <c r="K3" s="619"/>
      <c r="L3" s="625"/>
      <c r="M3" s="626"/>
      <c r="N3" s="628"/>
      <c r="O3" s="616"/>
      <c r="P3" s="630"/>
      <c r="Q3" s="616"/>
      <c r="R3" s="204"/>
      <c r="S3" s="204"/>
    </row>
    <row r="4" spans="2:40" s="204" customFormat="1" ht="6" customHeight="1" x14ac:dyDescent="0.15">
      <c r="B4" s="213"/>
      <c r="C4" s="216"/>
      <c r="D4" s="216"/>
      <c r="E4" s="216"/>
      <c r="F4" s="216"/>
      <c r="G4" s="213"/>
      <c r="H4" s="216"/>
      <c r="I4" s="217"/>
      <c r="J4" s="217"/>
      <c r="K4" s="216"/>
      <c r="L4" s="216"/>
      <c r="M4" s="218"/>
      <c r="N4" s="213"/>
      <c r="O4" s="216"/>
      <c r="P4" s="216"/>
      <c r="Q4" s="218"/>
      <c r="R4" s="205"/>
      <c r="S4" s="205"/>
      <c r="T4" s="205"/>
      <c r="U4" s="205"/>
      <c r="V4" s="205"/>
      <c r="AL4" s="219"/>
      <c r="AM4" s="220"/>
      <c r="AN4" s="219"/>
    </row>
    <row r="5" spans="2:40" ht="25.5" customHeight="1" x14ac:dyDescent="0.15">
      <c r="B5" s="631" t="s">
        <v>455</v>
      </c>
      <c r="C5" s="631"/>
      <c r="D5" s="631"/>
      <c r="E5" s="631"/>
      <c r="F5" s="631"/>
      <c r="G5" s="631"/>
      <c r="H5" s="631"/>
      <c r="I5" s="631"/>
      <c r="J5" s="631"/>
      <c r="K5" s="631"/>
      <c r="L5" s="631"/>
      <c r="M5" s="631"/>
      <c r="N5" s="631"/>
      <c r="O5" s="631"/>
      <c r="P5" s="631"/>
      <c r="Q5" s="631"/>
      <c r="R5" s="205"/>
      <c r="S5" s="205"/>
      <c r="T5" s="8"/>
      <c r="U5" s="8"/>
      <c r="V5" s="8"/>
      <c r="W5" s="8"/>
      <c r="X5" s="8"/>
      <c r="Y5" s="8"/>
      <c r="Z5" s="8"/>
      <c r="AA5" s="8"/>
      <c r="AB5" s="8"/>
      <c r="AC5" s="8"/>
      <c r="AD5" s="8"/>
      <c r="AE5" s="8"/>
      <c r="AF5" s="8"/>
      <c r="AG5" s="8"/>
      <c r="AH5" s="8"/>
      <c r="AI5" s="8"/>
      <c r="AJ5" s="8"/>
      <c r="AK5" s="8"/>
      <c r="AL5" s="8"/>
      <c r="AM5" s="8"/>
      <c r="AN5" s="8"/>
    </row>
    <row r="6" spans="2:40" ht="20.25" customHeight="1" x14ac:dyDescent="0.15">
      <c r="B6" s="632" t="s">
        <v>456</v>
      </c>
      <c r="C6" s="632"/>
      <c r="D6" s="632"/>
      <c r="E6" s="632"/>
      <c r="F6" s="632"/>
      <c r="G6" s="632"/>
      <c r="H6" s="632"/>
      <c r="I6" s="632"/>
      <c r="J6" s="632"/>
      <c r="K6" s="632"/>
      <c r="L6" s="632"/>
      <c r="M6" s="632"/>
      <c r="N6" s="632"/>
      <c r="O6" s="632"/>
      <c r="P6" s="632"/>
      <c r="Q6" s="632"/>
      <c r="R6" s="206"/>
      <c r="S6" s="206"/>
      <c r="T6" s="9"/>
      <c r="U6" s="9"/>
      <c r="V6" s="9"/>
      <c r="W6" s="9"/>
      <c r="X6" s="9"/>
      <c r="Y6" s="9"/>
      <c r="Z6" s="9"/>
      <c r="AA6" s="9"/>
      <c r="AB6" s="9"/>
      <c r="AC6" s="9"/>
      <c r="AD6" s="9"/>
      <c r="AE6" s="9"/>
      <c r="AF6" s="9"/>
      <c r="AG6" s="9"/>
      <c r="AH6" s="9"/>
      <c r="AI6" s="9"/>
      <c r="AJ6" s="9"/>
      <c r="AK6" s="9"/>
      <c r="AL6" s="9"/>
      <c r="AM6" s="9"/>
      <c r="AN6" s="9"/>
    </row>
    <row r="7" spans="2:40" ht="17.25" customHeight="1" thickBot="1" x14ac:dyDescent="0.2">
      <c r="B7" s="175" t="s">
        <v>457</v>
      </c>
      <c r="C7" s="176"/>
      <c r="D7" s="213" t="s">
        <v>532</v>
      </c>
      <c r="E7" s="213"/>
      <c r="F7" s="213"/>
      <c r="G7" s="213"/>
      <c r="H7" s="213"/>
      <c r="I7" s="213"/>
      <c r="J7" s="213"/>
      <c r="K7" s="213"/>
      <c r="L7" s="213"/>
      <c r="M7" s="213"/>
      <c r="N7" s="213"/>
      <c r="O7" s="213"/>
      <c r="P7" s="213"/>
      <c r="Q7" s="213"/>
      <c r="R7" s="204"/>
      <c r="S7" s="204"/>
    </row>
    <row r="8" spans="2:40" ht="19.5" customHeight="1" thickBot="1" x14ac:dyDescent="0.2">
      <c r="B8" s="633" t="s">
        <v>282</v>
      </c>
      <c r="C8" s="634"/>
      <c r="D8" s="635" t="str">
        <f>'01.活動日程表 '!$G$10&amp;""</f>
        <v/>
      </c>
      <c r="E8" s="636"/>
      <c r="F8" s="636"/>
      <c r="G8" s="636"/>
      <c r="H8" s="636"/>
      <c r="I8" s="636"/>
      <c r="J8" s="636"/>
      <c r="K8" s="637"/>
      <c r="L8" s="638" t="s">
        <v>458</v>
      </c>
      <c r="M8" s="639"/>
      <c r="N8" s="640" t="str">
        <f>'01.活動日程表 '!$AO$10&amp;""</f>
        <v/>
      </c>
      <c r="O8" s="636"/>
      <c r="P8" s="636"/>
      <c r="Q8" s="641"/>
      <c r="R8" s="204"/>
      <c r="S8" s="204"/>
    </row>
    <row r="9" spans="2:40" ht="19.5" customHeight="1" thickBot="1" x14ac:dyDescent="0.2">
      <c r="B9" s="588" t="s">
        <v>1</v>
      </c>
      <c r="C9" s="589"/>
      <c r="D9" s="10" t="s">
        <v>149</v>
      </c>
      <c r="E9" s="259" t="str">
        <f>'01.活動日程表 '!$I$15&amp;""</f>
        <v/>
      </c>
      <c r="F9" s="11" t="s">
        <v>200</v>
      </c>
      <c r="G9" s="257" t="str">
        <f>'01.活動日程表 '!$M$15&amp;""</f>
        <v/>
      </c>
      <c r="H9" s="12" t="s">
        <v>19</v>
      </c>
      <c r="I9" s="257" t="str">
        <f>'01.活動日程表 '!$Q$15&amp;""</f>
        <v/>
      </c>
      <c r="J9" s="12" t="s">
        <v>20</v>
      </c>
      <c r="K9" s="13" t="s">
        <v>293</v>
      </c>
      <c r="L9" s="258" t="str">
        <f>'01.活動日程表 '!$Y$15&amp;""</f>
        <v/>
      </c>
      <c r="M9" s="12" t="s">
        <v>19</v>
      </c>
      <c r="N9" s="257" t="str">
        <f>'01.活動日程表 '!$AC$15&amp;""</f>
        <v/>
      </c>
      <c r="O9" s="12" t="s">
        <v>20</v>
      </c>
      <c r="P9" s="14"/>
      <c r="Q9" s="15"/>
      <c r="R9" s="204"/>
      <c r="S9" s="204"/>
    </row>
    <row r="10" spans="2:40" ht="11.25" customHeight="1" x14ac:dyDescent="0.15">
      <c r="B10" s="221"/>
      <c r="C10" s="221"/>
      <c r="D10" s="211"/>
      <c r="E10" s="211"/>
      <c r="F10" s="211"/>
      <c r="G10" s="211"/>
      <c r="H10" s="211"/>
      <c r="I10" s="211"/>
      <c r="J10" s="211"/>
      <c r="K10" s="211"/>
      <c r="L10" s="211"/>
      <c r="M10" s="211"/>
      <c r="N10" s="211"/>
      <c r="O10" s="211"/>
      <c r="P10" s="211"/>
      <c r="Q10" s="211"/>
      <c r="R10" s="204"/>
      <c r="S10" s="204"/>
      <c r="T10" s="535" t="s">
        <v>300</v>
      </c>
      <c r="U10" s="535"/>
      <c r="V10" s="535"/>
    </row>
    <row r="11" spans="2:40" ht="15.75" customHeight="1" thickBot="1" x14ac:dyDescent="0.2">
      <c r="B11" s="172" t="s">
        <v>498</v>
      </c>
      <c r="C11" s="173"/>
      <c r="D11" s="174"/>
      <c r="E11" s="211"/>
      <c r="F11" s="222" t="s">
        <v>499</v>
      </c>
      <c r="G11" s="211"/>
      <c r="H11" s="211"/>
      <c r="I11" s="211"/>
      <c r="J11" s="211"/>
      <c r="K11" s="211"/>
      <c r="L11" s="211"/>
      <c r="M11" s="211"/>
      <c r="N11" s="211"/>
      <c r="O11" s="211"/>
      <c r="P11" s="211"/>
      <c r="Q11" s="211"/>
      <c r="R11" s="204"/>
      <c r="S11" s="204"/>
      <c r="T11" s="535"/>
      <c r="U11" s="535"/>
      <c r="V11" s="535"/>
    </row>
    <row r="12" spans="2:40" ht="14.25" customHeight="1" thickBot="1" x14ac:dyDescent="0.2">
      <c r="B12" s="590" t="s">
        <v>595</v>
      </c>
      <c r="C12" s="18"/>
      <c r="D12" s="593" t="s">
        <v>459</v>
      </c>
      <c r="E12" s="594"/>
      <c r="F12" s="594"/>
      <c r="G12" s="594"/>
      <c r="H12" s="594"/>
      <c r="I12" s="595"/>
      <c r="J12" s="593" t="s">
        <v>460</v>
      </c>
      <c r="K12" s="594"/>
      <c r="L12" s="595"/>
      <c r="M12" s="596"/>
      <c r="N12" s="212"/>
      <c r="O12" s="213"/>
      <c r="P12" s="213"/>
      <c r="Q12" s="213"/>
      <c r="R12" s="204"/>
      <c r="S12" s="204"/>
      <c r="T12" s="19" t="s">
        <v>308</v>
      </c>
      <c r="U12" s="20"/>
      <c r="V12" s="19" t="s">
        <v>309</v>
      </c>
    </row>
    <row r="13" spans="2:40" ht="14.25" customHeight="1" thickTop="1" x14ac:dyDescent="0.15">
      <c r="B13" s="591"/>
      <c r="C13" s="597"/>
      <c r="D13" s="600" t="s">
        <v>461</v>
      </c>
      <c r="E13" s="600" t="s">
        <v>462</v>
      </c>
      <c r="F13" s="603" t="s">
        <v>2</v>
      </c>
      <c r="G13" s="600" t="s">
        <v>3</v>
      </c>
      <c r="H13" s="600" t="s">
        <v>4</v>
      </c>
      <c r="I13" s="606" t="s">
        <v>463</v>
      </c>
      <c r="J13" s="591" t="s">
        <v>464</v>
      </c>
      <c r="K13" s="591" t="s">
        <v>465</v>
      </c>
      <c r="L13" s="609" t="s">
        <v>189</v>
      </c>
      <c r="M13" s="596"/>
      <c r="N13" s="212"/>
      <c r="O13" s="213"/>
      <c r="P13" s="213"/>
      <c r="Q13" s="213"/>
      <c r="R13" s="204"/>
      <c r="S13" s="204"/>
      <c r="T13" s="21"/>
      <c r="U13" s="20"/>
      <c r="V13" s="21"/>
    </row>
    <row r="14" spans="2:40" ht="14.25" customHeight="1" x14ac:dyDescent="0.15">
      <c r="B14" s="591"/>
      <c r="C14" s="598"/>
      <c r="D14" s="601"/>
      <c r="E14" s="601"/>
      <c r="F14" s="604"/>
      <c r="G14" s="601"/>
      <c r="H14" s="601"/>
      <c r="I14" s="607"/>
      <c r="J14" s="591"/>
      <c r="K14" s="591"/>
      <c r="L14" s="609"/>
      <c r="M14" s="596"/>
      <c r="N14" s="212"/>
      <c r="O14" s="213"/>
      <c r="P14" s="213"/>
      <c r="Q14" s="213"/>
      <c r="R14" s="204"/>
      <c r="S14" s="204"/>
      <c r="T14" s="21" t="s">
        <v>349</v>
      </c>
      <c r="U14" s="20"/>
      <c r="V14" s="21" t="s">
        <v>317</v>
      </c>
    </row>
    <row r="15" spans="2:40" ht="14.25" customHeight="1" x14ac:dyDescent="0.15">
      <c r="B15" s="591"/>
      <c r="C15" s="598"/>
      <c r="D15" s="601"/>
      <c r="E15" s="601"/>
      <c r="F15" s="604"/>
      <c r="G15" s="601"/>
      <c r="H15" s="601"/>
      <c r="I15" s="607"/>
      <c r="J15" s="591"/>
      <c r="K15" s="591"/>
      <c r="L15" s="609"/>
      <c r="M15" s="596"/>
      <c r="N15" s="212"/>
      <c r="O15" s="213"/>
      <c r="P15" s="213"/>
      <c r="Q15" s="213"/>
      <c r="R15" s="204"/>
      <c r="S15" s="204"/>
      <c r="T15" s="35" t="s">
        <v>352</v>
      </c>
      <c r="U15" s="20"/>
      <c r="V15" s="21" t="s">
        <v>319</v>
      </c>
    </row>
    <row r="16" spans="2:40" ht="14.25" customHeight="1" x14ac:dyDescent="0.15">
      <c r="B16" s="591"/>
      <c r="C16" s="599"/>
      <c r="D16" s="602"/>
      <c r="E16" s="602"/>
      <c r="F16" s="605"/>
      <c r="G16" s="602"/>
      <c r="H16" s="602"/>
      <c r="I16" s="608"/>
      <c r="J16" s="592"/>
      <c r="K16" s="592"/>
      <c r="L16" s="610"/>
      <c r="M16" s="596"/>
      <c r="N16" s="212"/>
      <c r="O16" s="213"/>
      <c r="P16" s="213"/>
      <c r="Q16" s="213"/>
      <c r="R16" s="204"/>
      <c r="S16" s="204"/>
      <c r="T16" s="21" t="s">
        <v>316</v>
      </c>
      <c r="U16" s="20"/>
      <c r="V16" s="21" t="s">
        <v>321</v>
      </c>
    </row>
    <row r="17" spans="2:22" ht="15" customHeight="1" x14ac:dyDescent="0.15">
      <c r="B17" s="591"/>
      <c r="C17" s="22" t="s">
        <v>5</v>
      </c>
      <c r="D17" s="23"/>
      <c r="E17" s="23"/>
      <c r="F17" s="23"/>
      <c r="G17" s="23"/>
      <c r="H17" s="23"/>
      <c r="I17" s="23"/>
      <c r="J17" s="23"/>
      <c r="K17" s="23"/>
      <c r="L17" s="23"/>
      <c r="M17" s="596"/>
      <c r="N17" s="212"/>
      <c r="O17" s="213"/>
      <c r="P17" s="213"/>
      <c r="Q17" s="213"/>
      <c r="R17" s="204"/>
      <c r="S17" s="204"/>
      <c r="T17" s="21" t="s">
        <v>318</v>
      </c>
      <c r="U17" s="20"/>
      <c r="V17" s="21" t="s">
        <v>323</v>
      </c>
    </row>
    <row r="18" spans="2:22" ht="15" customHeight="1" x14ac:dyDescent="0.15">
      <c r="B18" s="591"/>
      <c r="C18" s="24" t="s">
        <v>6</v>
      </c>
      <c r="D18" s="25"/>
      <c r="E18" s="25"/>
      <c r="F18" s="25"/>
      <c r="G18" s="25"/>
      <c r="H18" s="25"/>
      <c r="I18" s="25"/>
      <c r="J18" s="25"/>
      <c r="K18" s="25"/>
      <c r="L18" s="26"/>
      <c r="M18" s="596"/>
      <c r="N18" s="212"/>
      <c r="O18" s="213"/>
      <c r="P18" s="213"/>
      <c r="Q18" s="213"/>
      <c r="R18" s="204"/>
      <c r="S18" s="204"/>
      <c r="T18" s="21" t="s">
        <v>320</v>
      </c>
      <c r="U18" s="20"/>
      <c r="V18" s="21" t="s">
        <v>324</v>
      </c>
    </row>
    <row r="19" spans="2:22" ht="15" customHeight="1" x14ac:dyDescent="0.15">
      <c r="B19" s="592"/>
      <c r="C19" s="28" t="s">
        <v>14</v>
      </c>
      <c r="D19" s="256">
        <f>SUM(D17:D18)</f>
        <v>0</v>
      </c>
      <c r="E19" s="256">
        <f t="shared" ref="E19:L19" si="0">SUM(E17:E18)</f>
        <v>0</v>
      </c>
      <c r="F19" s="256">
        <f t="shared" si="0"/>
        <v>0</v>
      </c>
      <c r="G19" s="256">
        <f t="shared" si="0"/>
        <v>0</v>
      </c>
      <c r="H19" s="256">
        <f t="shared" si="0"/>
        <v>0</v>
      </c>
      <c r="I19" s="256">
        <f t="shared" si="0"/>
        <v>0</v>
      </c>
      <c r="J19" s="256">
        <f t="shared" si="0"/>
        <v>0</v>
      </c>
      <c r="K19" s="256">
        <f t="shared" si="0"/>
        <v>0</v>
      </c>
      <c r="L19" s="256">
        <f t="shared" si="0"/>
        <v>0</v>
      </c>
      <c r="M19" s="596"/>
      <c r="N19" s="212"/>
      <c r="O19" s="213"/>
      <c r="P19" s="213"/>
      <c r="Q19" s="213"/>
      <c r="R19" s="204"/>
      <c r="S19" s="204"/>
      <c r="T19" s="21" t="s">
        <v>322</v>
      </c>
      <c r="U19" s="20"/>
      <c r="V19" s="21" t="s">
        <v>325</v>
      </c>
    </row>
    <row r="20" spans="2:22" ht="8.25" customHeight="1" x14ac:dyDescent="0.15">
      <c r="B20" s="29"/>
      <c r="C20" s="16"/>
      <c r="D20" s="17"/>
      <c r="E20" s="17"/>
      <c r="F20" s="17"/>
      <c r="G20" s="17"/>
      <c r="H20" s="17"/>
      <c r="I20" s="17"/>
      <c r="J20" s="17"/>
      <c r="K20" s="17"/>
      <c r="L20" s="17"/>
      <c r="M20" s="17"/>
      <c r="N20" s="211"/>
      <c r="O20" s="211"/>
      <c r="P20" s="211"/>
      <c r="Q20" s="211"/>
      <c r="R20" s="204"/>
      <c r="S20" s="204"/>
      <c r="T20" s="27" t="s">
        <v>534</v>
      </c>
      <c r="U20" s="20"/>
      <c r="V20" s="21" t="s">
        <v>328</v>
      </c>
    </row>
    <row r="21" spans="2:22" ht="15.75" customHeight="1" x14ac:dyDescent="0.15">
      <c r="B21" s="584" t="s">
        <v>466</v>
      </c>
      <c r="C21" s="30" t="s">
        <v>467</v>
      </c>
      <c r="D21" s="33" t="s">
        <v>406</v>
      </c>
      <c r="E21" s="30" t="s">
        <v>468</v>
      </c>
      <c r="F21" s="30" t="s">
        <v>469</v>
      </c>
      <c r="G21" s="30" t="s">
        <v>470</v>
      </c>
      <c r="H21" s="30" t="s">
        <v>214</v>
      </c>
      <c r="I21" s="30" t="s">
        <v>215</v>
      </c>
      <c r="J21" s="30" t="s">
        <v>216</v>
      </c>
      <c r="K21" s="30" t="s">
        <v>217</v>
      </c>
      <c r="L21" s="30" t="s">
        <v>218</v>
      </c>
      <c r="M21" s="30" t="s">
        <v>410</v>
      </c>
      <c r="N21" s="30" t="s">
        <v>411</v>
      </c>
      <c r="O21" s="30" t="s">
        <v>412</v>
      </c>
      <c r="P21" s="30" t="s">
        <v>413</v>
      </c>
      <c r="Q21" s="30" t="s">
        <v>414</v>
      </c>
      <c r="R21" s="207"/>
      <c r="S21" s="204"/>
      <c r="T21" s="21" t="s">
        <v>327</v>
      </c>
      <c r="U21" s="32"/>
      <c r="V21" s="21" t="s">
        <v>330</v>
      </c>
    </row>
    <row r="22" spans="2:22" ht="17.25" customHeight="1" x14ac:dyDescent="0.15">
      <c r="B22" s="585"/>
      <c r="C22" s="587" t="s">
        <v>471</v>
      </c>
      <c r="D22" s="33" t="s">
        <v>5</v>
      </c>
      <c r="E22" s="293"/>
      <c r="F22" s="293"/>
      <c r="G22" s="294"/>
      <c r="H22" s="294"/>
      <c r="I22" s="294"/>
      <c r="J22" s="294"/>
      <c r="K22" s="294"/>
      <c r="L22" s="294"/>
      <c r="M22" s="294"/>
      <c r="N22" s="294"/>
      <c r="O22" s="294"/>
      <c r="P22" s="294"/>
      <c r="Q22" s="294"/>
      <c r="R22" s="207"/>
      <c r="S22" s="204"/>
      <c r="T22" s="21" t="s">
        <v>329</v>
      </c>
      <c r="U22" s="20"/>
      <c r="V22" s="35" t="s">
        <v>339</v>
      </c>
    </row>
    <row r="23" spans="2:22" ht="17.25" customHeight="1" x14ac:dyDescent="0.15">
      <c r="B23" s="585"/>
      <c r="C23" s="587"/>
      <c r="D23" s="33" t="s">
        <v>6</v>
      </c>
      <c r="E23" s="293"/>
      <c r="F23" s="293"/>
      <c r="G23" s="295"/>
      <c r="H23" s="295"/>
      <c r="I23" s="295"/>
      <c r="J23" s="295"/>
      <c r="K23" s="295"/>
      <c r="L23" s="295"/>
      <c r="M23" s="295"/>
      <c r="N23" s="295"/>
      <c r="O23" s="295"/>
      <c r="P23" s="295"/>
      <c r="Q23" s="295"/>
      <c r="R23" s="208"/>
      <c r="S23" s="204"/>
      <c r="T23" s="35" t="s">
        <v>338</v>
      </c>
      <c r="U23" s="20"/>
      <c r="V23" s="21" t="s">
        <v>343</v>
      </c>
    </row>
    <row r="24" spans="2:22" ht="17.25" customHeight="1" x14ac:dyDescent="0.15">
      <c r="B24" s="585"/>
      <c r="C24" s="587" t="s">
        <v>472</v>
      </c>
      <c r="D24" s="33" t="s">
        <v>5</v>
      </c>
      <c r="E24" s="295"/>
      <c r="F24" s="295"/>
      <c r="G24" s="295"/>
      <c r="H24" s="295"/>
      <c r="I24" s="295"/>
      <c r="J24" s="295"/>
      <c r="K24" s="295"/>
      <c r="L24" s="295"/>
      <c r="M24" s="295"/>
      <c r="N24" s="295"/>
      <c r="O24" s="295"/>
      <c r="P24" s="295"/>
      <c r="Q24" s="295"/>
      <c r="R24" s="208"/>
      <c r="S24" s="204"/>
      <c r="T24" s="21" t="s">
        <v>342</v>
      </c>
      <c r="U24" s="20"/>
      <c r="V24" s="21" t="s">
        <v>345</v>
      </c>
    </row>
    <row r="25" spans="2:22" ht="17.25" customHeight="1" x14ac:dyDescent="0.15">
      <c r="B25" s="586"/>
      <c r="C25" s="587"/>
      <c r="D25" s="33" t="s">
        <v>6</v>
      </c>
      <c r="E25" s="295"/>
      <c r="F25" s="295"/>
      <c r="G25" s="295"/>
      <c r="H25" s="295"/>
      <c r="I25" s="295"/>
      <c r="J25" s="295"/>
      <c r="K25" s="295"/>
      <c r="L25" s="295"/>
      <c r="M25" s="295"/>
      <c r="N25" s="295"/>
      <c r="O25" s="295"/>
      <c r="P25" s="295"/>
      <c r="Q25" s="295"/>
      <c r="R25" s="208"/>
      <c r="S25" s="204"/>
      <c r="T25" s="21" t="s">
        <v>344</v>
      </c>
      <c r="U25" s="20"/>
      <c r="V25" s="21"/>
    </row>
    <row r="26" spans="2:22" ht="15" customHeight="1" x14ac:dyDescent="0.15">
      <c r="B26" s="7"/>
      <c r="C26" s="7"/>
      <c r="D26" s="213"/>
      <c r="E26" s="213"/>
      <c r="F26" s="213"/>
      <c r="G26" s="213"/>
      <c r="H26" s="213"/>
      <c r="I26" s="213"/>
      <c r="J26" s="213"/>
      <c r="K26" s="213"/>
      <c r="L26" s="213"/>
      <c r="M26" s="213"/>
      <c r="N26" s="213"/>
      <c r="O26" s="213"/>
      <c r="P26" s="213"/>
      <c r="Q26" s="213"/>
      <c r="R26" s="204"/>
      <c r="S26" s="204"/>
      <c r="T26" s="21" t="s">
        <v>346</v>
      </c>
      <c r="U26" s="20"/>
      <c r="V26" s="21" t="s">
        <v>368</v>
      </c>
    </row>
    <row r="27" spans="2:22" ht="18" customHeight="1" x14ac:dyDescent="0.15">
      <c r="B27" s="176" t="s">
        <v>557</v>
      </c>
      <c r="C27" s="177"/>
      <c r="D27" s="214"/>
      <c r="E27" s="215"/>
      <c r="F27" s="215"/>
      <c r="G27" s="215"/>
      <c r="H27" s="215"/>
      <c r="I27" s="215"/>
      <c r="J27" s="215"/>
      <c r="K27" s="215"/>
      <c r="L27" s="215"/>
      <c r="M27" s="215"/>
      <c r="N27" s="215"/>
      <c r="O27" s="215"/>
      <c r="P27" s="213"/>
      <c r="Q27" s="213"/>
      <c r="R27" s="204"/>
      <c r="S27" s="204"/>
      <c r="T27" s="21" t="s">
        <v>347</v>
      </c>
      <c r="U27" s="32"/>
      <c r="V27" s="21" t="s">
        <v>371</v>
      </c>
    </row>
    <row r="28" spans="2:22" ht="18" customHeight="1" x14ac:dyDescent="0.15">
      <c r="B28" s="614" t="s">
        <v>575</v>
      </c>
      <c r="C28" s="614"/>
      <c r="D28" s="614"/>
      <c r="E28" s="614"/>
      <c r="F28" s="614"/>
      <c r="G28" s="614"/>
      <c r="H28" s="614"/>
      <c r="I28" s="614"/>
      <c r="J28" s="614"/>
      <c r="K28" s="614"/>
      <c r="L28" s="614"/>
      <c r="M28" s="215"/>
      <c r="N28" s="215"/>
      <c r="O28" s="215"/>
      <c r="P28" s="213"/>
      <c r="Q28" s="213"/>
      <c r="R28" s="204"/>
      <c r="S28" s="204"/>
      <c r="T28" s="40" t="s">
        <v>353</v>
      </c>
      <c r="U28" s="32"/>
      <c r="V28" s="21" t="s">
        <v>380</v>
      </c>
    </row>
    <row r="29" spans="2:22" ht="18" customHeight="1" thickBot="1" x14ac:dyDescent="0.2">
      <c r="B29" s="612" t="s">
        <v>556</v>
      </c>
      <c r="C29" s="613"/>
      <c r="D29" s="613"/>
      <c r="E29" s="613"/>
      <c r="F29" s="613"/>
      <c r="G29" s="613"/>
      <c r="H29" s="613"/>
      <c r="I29" s="613"/>
      <c r="J29" s="613"/>
      <c r="K29" s="613"/>
      <c r="L29" s="613"/>
      <c r="M29" s="613"/>
      <c r="N29" s="613"/>
      <c r="O29" s="215"/>
      <c r="P29" s="213"/>
      <c r="Q29" s="213"/>
      <c r="R29" s="204"/>
      <c r="S29" s="204"/>
      <c r="T29" s="37" t="s">
        <v>357</v>
      </c>
      <c r="U29" s="32"/>
      <c r="V29" s="21" t="s">
        <v>370</v>
      </c>
    </row>
    <row r="30" spans="2:22" ht="19.5" thickBot="1" x14ac:dyDescent="0.2">
      <c r="B30" s="472" t="s">
        <v>473</v>
      </c>
      <c r="C30" s="38"/>
      <c r="D30" s="215"/>
      <c r="E30" s="215"/>
      <c r="F30" s="215"/>
      <c r="G30" s="215"/>
      <c r="H30" s="215"/>
      <c r="I30" s="215"/>
      <c r="J30" s="215"/>
      <c r="K30" s="215"/>
      <c r="L30" s="215"/>
      <c r="M30" s="215"/>
      <c r="N30" s="215"/>
      <c r="O30" s="215"/>
      <c r="P30" s="213"/>
      <c r="Q30" s="213"/>
      <c r="R30" s="204"/>
      <c r="S30" s="204"/>
      <c r="T30" s="49"/>
      <c r="U30" s="39"/>
      <c r="V30" s="35" t="s">
        <v>366</v>
      </c>
    </row>
    <row r="31" spans="2:22" ht="29.25" customHeight="1" x14ac:dyDescent="0.15">
      <c r="B31" s="566" t="s">
        <v>301</v>
      </c>
      <c r="C31" s="568" t="s">
        <v>303</v>
      </c>
      <c r="D31" s="569"/>
      <c r="E31" s="569"/>
      <c r="F31" s="570"/>
      <c r="G31" s="568" t="s">
        <v>305</v>
      </c>
      <c r="H31" s="569"/>
      <c r="I31" s="569"/>
      <c r="J31" s="570"/>
      <c r="K31" s="568" t="s">
        <v>474</v>
      </c>
      <c r="L31" s="569"/>
      <c r="M31" s="569"/>
      <c r="N31" s="570"/>
      <c r="O31" s="571" t="s">
        <v>475</v>
      </c>
      <c r="P31" s="572"/>
      <c r="Q31" s="573"/>
      <c r="R31" s="204"/>
      <c r="S31" s="204"/>
      <c r="T31" s="35" t="s">
        <v>364</v>
      </c>
      <c r="U31" s="20"/>
      <c r="V31" s="21" t="s">
        <v>535</v>
      </c>
    </row>
    <row r="32" spans="2:22" ht="19.5" x14ac:dyDescent="0.15">
      <c r="B32" s="567"/>
      <c r="C32" s="41" t="s">
        <v>310</v>
      </c>
      <c r="D32" s="42" t="s">
        <v>312</v>
      </c>
      <c r="E32" s="42" t="s">
        <v>2</v>
      </c>
      <c r="F32" s="43" t="s">
        <v>476</v>
      </c>
      <c r="G32" s="41" t="s">
        <v>310</v>
      </c>
      <c r="H32" s="42" t="s">
        <v>312</v>
      </c>
      <c r="I32" s="42" t="s">
        <v>2</v>
      </c>
      <c r="J32" s="43" t="s">
        <v>476</v>
      </c>
      <c r="K32" s="41" t="s">
        <v>310</v>
      </c>
      <c r="L32" s="42" t="s">
        <v>312</v>
      </c>
      <c r="M32" s="42" t="s">
        <v>2</v>
      </c>
      <c r="N32" s="43" t="s">
        <v>476</v>
      </c>
      <c r="O32" s="574"/>
      <c r="P32" s="575"/>
      <c r="Q32" s="576"/>
      <c r="R32" s="204"/>
      <c r="S32" s="204"/>
      <c r="T32" s="21" t="s">
        <v>367</v>
      </c>
      <c r="U32" s="44"/>
      <c r="V32" s="21" t="s">
        <v>536</v>
      </c>
    </row>
    <row r="33" spans="2:40" ht="16.5" customHeight="1" thickBot="1" x14ac:dyDescent="0.2">
      <c r="B33" s="264"/>
      <c r="C33" s="45">
        <f>SUM(D33:F33)</f>
        <v>0</v>
      </c>
      <c r="D33" s="423"/>
      <c r="E33" s="36"/>
      <c r="F33" s="48"/>
      <c r="G33" s="45">
        <f>SUM(H33:J33)</f>
        <v>0</v>
      </c>
      <c r="H33" s="423"/>
      <c r="I33" s="36"/>
      <c r="J33" s="48"/>
      <c r="K33" s="45">
        <f>SUM(L33:N33)</f>
        <v>0</v>
      </c>
      <c r="L33" s="423"/>
      <c r="M33" s="36"/>
      <c r="N33" s="48"/>
      <c r="O33" s="577" t="s">
        <v>477</v>
      </c>
      <c r="P33" s="578"/>
      <c r="Q33" s="579"/>
      <c r="R33" s="204"/>
      <c r="S33" s="204"/>
      <c r="T33" s="37" t="s">
        <v>369</v>
      </c>
      <c r="U33" s="50"/>
      <c r="V33" s="21" t="s">
        <v>358</v>
      </c>
    </row>
    <row r="34" spans="2:40" ht="16.5" customHeight="1" x14ac:dyDescent="0.15">
      <c r="B34" s="264"/>
      <c r="C34" s="45">
        <f>SUM(D34:F34)</f>
        <v>0</v>
      </c>
      <c r="D34" s="423"/>
      <c r="E34" s="36"/>
      <c r="F34" s="48"/>
      <c r="G34" s="45">
        <f>SUM(H34:J34)</f>
        <v>0</v>
      </c>
      <c r="H34" s="423"/>
      <c r="I34" s="36"/>
      <c r="J34" s="48"/>
      <c r="K34" s="45">
        <f>SUM(L34:N34)</f>
        <v>0</v>
      </c>
      <c r="L34" s="423"/>
      <c r="M34" s="36"/>
      <c r="N34" s="48"/>
      <c r="O34" s="580"/>
      <c r="P34" s="547"/>
      <c r="Q34" s="581"/>
      <c r="R34" s="204"/>
      <c r="S34" s="204"/>
      <c r="T34" s="20"/>
      <c r="U34" s="20"/>
      <c r="V34" s="21" t="s">
        <v>359</v>
      </c>
    </row>
    <row r="35" spans="2:40" ht="16.5" customHeight="1" thickBot="1" x14ac:dyDescent="0.2">
      <c r="B35" s="264"/>
      <c r="C35" s="45">
        <f>SUM(D35:F35)</f>
        <v>0</v>
      </c>
      <c r="D35" s="423"/>
      <c r="E35" s="36"/>
      <c r="F35" s="48"/>
      <c r="G35" s="45">
        <f>SUM(H35:J35)</f>
        <v>0</v>
      </c>
      <c r="H35" s="423"/>
      <c r="I35" s="36"/>
      <c r="J35" s="48"/>
      <c r="K35" s="45">
        <f>SUM(L35:N35)</f>
        <v>0</v>
      </c>
      <c r="L35" s="423"/>
      <c r="M35" s="36"/>
      <c r="N35" s="48"/>
      <c r="O35" s="580"/>
      <c r="P35" s="547"/>
      <c r="Q35" s="581"/>
      <c r="R35" s="204"/>
      <c r="S35" s="204"/>
      <c r="T35" s="20"/>
      <c r="U35" s="20"/>
      <c r="V35" s="21" t="s">
        <v>372</v>
      </c>
    </row>
    <row r="36" spans="2:40" ht="16.5" customHeight="1" thickBot="1" x14ac:dyDescent="0.2">
      <c r="B36" s="264"/>
      <c r="C36" s="45">
        <f>SUM(D36:F36)</f>
        <v>0</v>
      </c>
      <c r="D36" s="423"/>
      <c r="E36" s="36"/>
      <c r="F36" s="48"/>
      <c r="G36" s="45">
        <f>SUM(H36:J36)</f>
        <v>0</v>
      </c>
      <c r="H36" s="423"/>
      <c r="I36" s="36"/>
      <c r="J36" s="48"/>
      <c r="K36" s="45">
        <f>SUM(L36:N36)</f>
        <v>0</v>
      </c>
      <c r="L36" s="423"/>
      <c r="M36" s="36"/>
      <c r="N36" s="48"/>
      <c r="O36" s="580"/>
      <c r="P36" s="547"/>
      <c r="Q36" s="581"/>
      <c r="R36" s="204"/>
      <c r="S36" s="204"/>
      <c r="T36" s="19" t="s">
        <v>373</v>
      </c>
      <c r="U36" s="20"/>
      <c r="V36" s="21" t="s">
        <v>354</v>
      </c>
    </row>
    <row r="37" spans="2:40" ht="16.5" customHeight="1" thickTop="1" thickBot="1" x14ac:dyDescent="0.2">
      <c r="B37" s="265"/>
      <c r="C37" s="51">
        <f>SUM(D37:F37)</f>
        <v>0</v>
      </c>
      <c r="D37" s="424"/>
      <c r="E37" s="266"/>
      <c r="F37" s="54"/>
      <c r="G37" s="51">
        <f>SUM(H37:J37)</f>
        <v>0</v>
      </c>
      <c r="H37" s="424"/>
      <c r="I37" s="266"/>
      <c r="J37" s="54"/>
      <c r="K37" s="51">
        <f>SUM(L37:N37)</f>
        <v>0</v>
      </c>
      <c r="L37" s="424"/>
      <c r="M37" s="266"/>
      <c r="N37" s="54"/>
      <c r="O37" s="582"/>
      <c r="P37" s="557"/>
      <c r="Q37" s="583"/>
      <c r="R37" s="204"/>
      <c r="S37" s="204"/>
      <c r="T37" s="21"/>
      <c r="U37" s="20"/>
      <c r="V37" s="37" t="s">
        <v>385</v>
      </c>
    </row>
    <row r="38" spans="2:40" ht="6" customHeight="1" x14ac:dyDescent="0.15">
      <c r="B38" s="7"/>
      <c r="C38" s="7"/>
      <c r="D38" s="213"/>
      <c r="E38" s="213"/>
      <c r="F38" s="213"/>
      <c r="G38" s="213"/>
      <c r="H38" s="213"/>
      <c r="I38" s="213"/>
      <c r="J38" s="213"/>
      <c r="K38" s="213"/>
      <c r="L38" s="213"/>
      <c r="M38" s="213"/>
      <c r="N38" s="213"/>
      <c r="O38" s="213"/>
      <c r="P38" s="213"/>
      <c r="Q38" s="213"/>
      <c r="R38" s="204"/>
      <c r="S38" s="204"/>
      <c r="T38" s="21" t="s">
        <v>379</v>
      </c>
      <c r="U38" s="20"/>
      <c r="V38" s="20"/>
      <c r="X38" s="55"/>
      <c r="Y38" s="55"/>
      <c r="Z38" s="55"/>
      <c r="AA38" s="55"/>
      <c r="AB38" s="55"/>
      <c r="AC38" s="55"/>
      <c r="AD38" s="55"/>
      <c r="AE38" s="55"/>
      <c r="AF38" s="55"/>
    </row>
    <row r="39" spans="2:40" ht="16.5" customHeight="1" thickBot="1" x14ac:dyDescent="0.2">
      <c r="B39" s="175" t="s">
        <v>500</v>
      </c>
      <c r="C39" s="176"/>
      <c r="D39" s="223" t="s">
        <v>501</v>
      </c>
      <c r="E39" s="213"/>
      <c r="F39" s="213"/>
      <c r="G39" s="213"/>
      <c r="H39" s="213"/>
      <c r="I39" s="213"/>
      <c r="J39" s="483" t="s">
        <v>478</v>
      </c>
      <c r="K39" s="176"/>
      <c r="L39" s="176"/>
      <c r="M39" s="176"/>
      <c r="N39" s="176"/>
      <c r="O39" s="484"/>
      <c r="P39" s="484"/>
      <c r="Q39" s="213"/>
      <c r="R39" s="204"/>
      <c r="S39" s="204"/>
      <c r="T39" s="35" t="s">
        <v>383</v>
      </c>
      <c r="U39" s="20"/>
    </row>
    <row r="40" spans="2:40" ht="18.75" x14ac:dyDescent="0.15">
      <c r="B40" s="56" t="s">
        <v>301</v>
      </c>
      <c r="C40" s="561" t="s">
        <v>479</v>
      </c>
      <c r="D40" s="562"/>
      <c r="E40" s="561" t="s">
        <v>480</v>
      </c>
      <c r="F40" s="562"/>
      <c r="G40" s="563"/>
      <c r="H40" s="58" t="s">
        <v>481</v>
      </c>
      <c r="I40" s="224"/>
      <c r="J40" s="564" t="s">
        <v>301</v>
      </c>
      <c r="K40" s="538"/>
      <c r="L40" s="565" t="s">
        <v>480</v>
      </c>
      <c r="M40" s="565"/>
      <c r="N40" s="565"/>
      <c r="O40" s="565"/>
      <c r="P40" s="58" t="s">
        <v>481</v>
      </c>
      <c r="Q40" s="213"/>
      <c r="R40" s="204"/>
      <c r="S40" s="204"/>
      <c r="T40" s="21" t="s">
        <v>384</v>
      </c>
      <c r="U40" s="20"/>
    </row>
    <row r="41" spans="2:40" ht="15.75" customHeight="1" x14ac:dyDescent="0.15">
      <c r="B41" s="460"/>
      <c r="C41" s="544"/>
      <c r="D41" s="545"/>
      <c r="E41" s="546"/>
      <c r="F41" s="547"/>
      <c r="G41" s="548"/>
      <c r="H41" s="270"/>
      <c r="I41" s="271"/>
      <c r="J41" s="549"/>
      <c r="K41" s="550"/>
      <c r="L41" s="551"/>
      <c r="M41" s="552"/>
      <c r="N41" s="552"/>
      <c r="O41" s="553"/>
      <c r="P41" s="270"/>
      <c r="Q41" s="213"/>
      <c r="R41" s="204"/>
      <c r="S41" s="204"/>
      <c r="T41" s="21" t="s">
        <v>387</v>
      </c>
      <c r="U41" s="50"/>
    </row>
    <row r="42" spans="2:40" ht="15.75" customHeight="1" x14ac:dyDescent="0.15">
      <c r="B42" s="460"/>
      <c r="C42" s="544"/>
      <c r="D42" s="545"/>
      <c r="E42" s="546"/>
      <c r="F42" s="547"/>
      <c r="G42" s="548"/>
      <c r="H42" s="270"/>
      <c r="I42" s="271"/>
      <c r="J42" s="549"/>
      <c r="K42" s="550"/>
      <c r="L42" s="551"/>
      <c r="M42" s="552"/>
      <c r="N42" s="552"/>
      <c r="O42" s="553"/>
      <c r="P42" s="270"/>
      <c r="Q42" s="213"/>
      <c r="R42" s="204"/>
      <c r="S42" s="204"/>
      <c r="T42" s="21" t="s">
        <v>388</v>
      </c>
      <c r="U42" s="20"/>
    </row>
    <row r="43" spans="2:40" ht="15.75" customHeight="1" thickBot="1" x14ac:dyDescent="0.2">
      <c r="B43" s="461"/>
      <c r="C43" s="544"/>
      <c r="D43" s="545"/>
      <c r="E43" s="546"/>
      <c r="F43" s="547"/>
      <c r="G43" s="548"/>
      <c r="H43" s="272"/>
      <c r="I43" s="271"/>
      <c r="J43" s="549"/>
      <c r="K43" s="550"/>
      <c r="L43" s="520"/>
      <c r="M43" s="520"/>
      <c r="N43" s="520"/>
      <c r="O43" s="520"/>
      <c r="P43" s="272"/>
      <c r="Q43" s="213"/>
      <c r="R43" s="204"/>
      <c r="S43" s="204"/>
      <c r="T43" s="37" t="s">
        <v>389</v>
      </c>
      <c r="U43" s="20"/>
    </row>
    <row r="44" spans="2:40" ht="15.75" customHeight="1" thickBot="1" x14ac:dyDescent="0.2">
      <c r="B44" s="462"/>
      <c r="C44" s="554"/>
      <c r="D44" s="555"/>
      <c r="E44" s="556"/>
      <c r="F44" s="557"/>
      <c r="G44" s="558"/>
      <c r="H44" s="273"/>
      <c r="I44" s="271"/>
      <c r="J44" s="559"/>
      <c r="K44" s="560"/>
      <c r="L44" s="523"/>
      <c r="M44" s="523"/>
      <c r="N44" s="523"/>
      <c r="O44" s="523"/>
      <c r="P44" s="273"/>
      <c r="Q44" s="213"/>
      <c r="R44" s="204"/>
      <c r="S44" s="204"/>
      <c r="U44" s="20"/>
    </row>
    <row r="45" spans="2:40" ht="6" customHeight="1" thickBot="1" x14ac:dyDescent="0.2">
      <c r="B45" s="213"/>
      <c r="C45" s="213"/>
      <c r="D45" s="213"/>
      <c r="E45" s="213"/>
      <c r="F45" s="213"/>
      <c r="G45" s="213"/>
      <c r="H45" s="213"/>
      <c r="I45" s="213"/>
      <c r="J45" s="213"/>
      <c r="K45" s="213"/>
      <c r="L45" s="213"/>
      <c r="M45" s="213"/>
      <c r="N45" s="213"/>
      <c r="O45" s="213"/>
      <c r="P45" s="213"/>
      <c r="Q45" s="213"/>
      <c r="R45" s="209"/>
      <c r="S45" s="204"/>
      <c r="T45" s="19" t="s">
        <v>601</v>
      </c>
      <c r="U45" s="20"/>
    </row>
    <row r="46" spans="2:40" ht="16.5" customHeight="1" thickTop="1" thickBot="1" x14ac:dyDescent="0.2">
      <c r="B46" s="175" t="s">
        <v>502</v>
      </c>
      <c r="C46" s="176"/>
      <c r="D46" s="223" t="s">
        <v>501</v>
      </c>
      <c r="E46" s="213"/>
      <c r="F46" s="213"/>
      <c r="G46" s="213"/>
      <c r="H46" s="213"/>
      <c r="I46" s="213"/>
      <c r="J46" s="213"/>
      <c r="K46" s="213"/>
      <c r="L46" s="213"/>
      <c r="M46" s="213"/>
      <c r="N46" s="213"/>
      <c r="O46" s="213"/>
      <c r="P46" s="213"/>
      <c r="Q46" s="213"/>
      <c r="R46" s="209"/>
      <c r="S46" s="204"/>
      <c r="T46" s="21"/>
      <c r="U46" s="20"/>
      <c r="AN46" s="62"/>
    </row>
    <row r="47" spans="2:40" ht="17.25" customHeight="1" thickBot="1" x14ac:dyDescent="0.2">
      <c r="B47" s="63" t="s">
        <v>301</v>
      </c>
      <c r="C47" s="536" t="s">
        <v>331</v>
      </c>
      <c r="D47" s="536"/>
      <c r="E47" s="536" t="s">
        <v>333</v>
      </c>
      <c r="F47" s="536"/>
      <c r="G47" s="537"/>
      <c r="H47" s="65" t="s">
        <v>482</v>
      </c>
      <c r="I47" s="538" t="s">
        <v>336</v>
      </c>
      <c r="J47" s="539"/>
      <c r="K47" s="539"/>
      <c r="L47" s="539"/>
      <c r="M47" s="539"/>
      <c r="N47" s="539"/>
      <c r="O47" s="539"/>
      <c r="P47" s="539"/>
      <c r="Q47" s="540"/>
      <c r="R47" s="204"/>
      <c r="S47" s="204"/>
      <c r="T47" s="499">
        <v>0.3125</v>
      </c>
      <c r="AM47" s="66"/>
    </row>
    <row r="48" spans="2:40" ht="16.5" customHeight="1" x14ac:dyDescent="0.15">
      <c r="B48" s="457"/>
      <c r="C48" s="541"/>
      <c r="D48" s="541"/>
      <c r="E48" s="542"/>
      <c r="F48" s="542"/>
      <c r="G48" s="543"/>
      <c r="H48" s="419">
        <f>(I48*K48)+(L48*N48)+(O48*Q48)</f>
        <v>0</v>
      </c>
      <c r="I48" s="274"/>
      <c r="J48" s="275" t="s">
        <v>340</v>
      </c>
      <c r="K48" s="276"/>
      <c r="L48" s="277"/>
      <c r="M48" s="275" t="s">
        <v>340</v>
      </c>
      <c r="N48" s="276"/>
      <c r="O48" s="274"/>
      <c r="P48" s="275" t="s">
        <v>340</v>
      </c>
      <c r="Q48" s="278"/>
      <c r="R48" s="204"/>
      <c r="S48" s="204"/>
      <c r="T48" s="499">
        <v>0.33333333333333331</v>
      </c>
      <c r="AM48" s="55"/>
    </row>
    <row r="49" spans="2:40" ht="16.5" customHeight="1" x14ac:dyDescent="0.15">
      <c r="B49" s="458"/>
      <c r="C49" s="520"/>
      <c r="D49" s="520"/>
      <c r="E49" s="521"/>
      <c r="F49" s="521"/>
      <c r="G49" s="522"/>
      <c r="H49" s="419">
        <f>(I49*K49)+(L49*N49)+(O49*Q49)</f>
        <v>0</v>
      </c>
      <c r="I49" s="279"/>
      <c r="J49" s="280" t="s">
        <v>340</v>
      </c>
      <c r="K49" s="281"/>
      <c r="L49" s="282"/>
      <c r="M49" s="280" t="s">
        <v>340</v>
      </c>
      <c r="N49" s="281"/>
      <c r="O49" s="279"/>
      <c r="P49" s="280" t="s">
        <v>340</v>
      </c>
      <c r="Q49" s="283"/>
      <c r="R49" s="204"/>
      <c r="S49" s="204"/>
      <c r="T49" s="499">
        <v>0.35416666666666669</v>
      </c>
      <c r="AM49" s="55"/>
    </row>
    <row r="50" spans="2:40" ht="16.5" customHeight="1" x14ac:dyDescent="0.15">
      <c r="B50" s="458"/>
      <c r="C50" s="520"/>
      <c r="D50" s="520"/>
      <c r="E50" s="521"/>
      <c r="F50" s="521"/>
      <c r="G50" s="522"/>
      <c r="H50" s="419">
        <f>(I50*K50)+(L50*N50)+(O50*Q50)</f>
        <v>0</v>
      </c>
      <c r="I50" s="279"/>
      <c r="J50" s="284" t="s">
        <v>340</v>
      </c>
      <c r="K50" s="281"/>
      <c r="L50" s="282"/>
      <c r="M50" s="284" t="s">
        <v>340</v>
      </c>
      <c r="N50" s="281"/>
      <c r="O50" s="279"/>
      <c r="P50" s="284" t="s">
        <v>340</v>
      </c>
      <c r="Q50" s="283"/>
      <c r="R50" s="204"/>
      <c r="S50" s="204"/>
      <c r="T50" s="499">
        <v>0.375</v>
      </c>
    </row>
    <row r="51" spans="2:40" ht="16.5" customHeight="1" thickBot="1" x14ac:dyDescent="0.2">
      <c r="B51" s="459"/>
      <c r="C51" s="523"/>
      <c r="D51" s="523"/>
      <c r="E51" s="524"/>
      <c r="F51" s="524"/>
      <c r="G51" s="525"/>
      <c r="H51" s="420">
        <f>(I51*K51)+(L51*N51)+(O51*Q51)</f>
        <v>0</v>
      </c>
      <c r="I51" s="285"/>
      <c r="J51" s="286" t="s">
        <v>340</v>
      </c>
      <c r="K51" s="287"/>
      <c r="L51" s="288"/>
      <c r="M51" s="286" t="s">
        <v>340</v>
      </c>
      <c r="N51" s="287"/>
      <c r="O51" s="285"/>
      <c r="P51" s="286" t="s">
        <v>340</v>
      </c>
      <c r="Q51" s="289"/>
      <c r="R51" s="204"/>
      <c r="S51" s="204"/>
      <c r="T51" s="499">
        <v>0.39583333333333331</v>
      </c>
    </row>
    <row r="52" spans="2:40" ht="18.75" x14ac:dyDescent="0.15">
      <c r="B52" s="213"/>
      <c r="C52" s="213"/>
      <c r="D52" s="213"/>
      <c r="E52" s="213"/>
      <c r="F52" s="213"/>
      <c r="G52" s="213"/>
      <c r="H52" s="213"/>
      <c r="I52" s="213"/>
      <c r="J52" s="213"/>
      <c r="K52" s="213"/>
      <c r="L52" s="213"/>
      <c r="M52" s="213"/>
      <c r="N52" s="213"/>
      <c r="O52" s="213"/>
      <c r="P52" s="213"/>
      <c r="Q52" s="213"/>
      <c r="R52" s="209"/>
      <c r="S52" s="204"/>
      <c r="T52" s="499">
        <v>0.41666666666666669</v>
      </c>
    </row>
    <row r="53" spans="2:40" ht="19.5" thickBot="1" x14ac:dyDescent="0.2">
      <c r="B53" s="178" t="s">
        <v>503</v>
      </c>
      <c r="C53" s="178"/>
      <c r="D53" s="178"/>
      <c r="E53" s="225" t="s">
        <v>504</v>
      </c>
      <c r="F53" s="225"/>
      <c r="G53" s="225"/>
      <c r="H53" s="225"/>
      <c r="I53" s="225"/>
      <c r="J53" s="225"/>
      <c r="K53" s="225"/>
      <c r="L53" s="225"/>
      <c r="M53" s="225"/>
      <c r="N53" s="225"/>
      <c r="O53" s="225"/>
      <c r="P53" s="226"/>
      <c r="Q53" s="226"/>
      <c r="R53" s="209"/>
      <c r="S53" s="208"/>
      <c r="T53" s="499">
        <v>0.4375</v>
      </c>
      <c r="AG53" s="62"/>
      <c r="AH53" s="62"/>
      <c r="AI53" s="62"/>
      <c r="AJ53" s="62"/>
      <c r="AK53" s="62"/>
      <c r="AL53" s="62"/>
      <c r="AM53" s="62"/>
    </row>
    <row r="54" spans="2:40" ht="16.5" customHeight="1" x14ac:dyDescent="0.15">
      <c r="B54" s="526"/>
      <c r="C54" s="527"/>
      <c r="D54" s="527"/>
      <c r="E54" s="527"/>
      <c r="F54" s="527"/>
      <c r="G54" s="527"/>
      <c r="H54" s="527"/>
      <c r="I54" s="527"/>
      <c r="J54" s="527"/>
      <c r="K54" s="527"/>
      <c r="L54" s="527"/>
      <c r="M54" s="527"/>
      <c r="N54" s="527"/>
      <c r="O54" s="527"/>
      <c r="P54" s="527"/>
      <c r="Q54" s="528"/>
      <c r="R54" s="209"/>
      <c r="S54" s="208"/>
      <c r="T54" s="499">
        <v>0.45833333333333331</v>
      </c>
      <c r="AG54" s="66"/>
      <c r="AH54" s="66"/>
      <c r="AI54" s="66"/>
      <c r="AJ54" s="66"/>
      <c r="AK54" s="66"/>
      <c r="AL54" s="66"/>
      <c r="AM54" s="66"/>
    </row>
    <row r="55" spans="2:40" ht="16.5" customHeight="1" x14ac:dyDescent="0.15">
      <c r="B55" s="529"/>
      <c r="C55" s="530"/>
      <c r="D55" s="530"/>
      <c r="E55" s="530"/>
      <c r="F55" s="530"/>
      <c r="G55" s="530"/>
      <c r="H55" s="530"/>
      <c r="I55" s="530"/>
      <c r="J55" s="530"/>
      <c r="K55" s="530"/>
      <c r="L55" s="530"/>
      <c r="M55" s="530"/>
      <c r="N55" s="530"/>
      <c r="O55" s="530"/>
      <c r="P55" s="530"/>
      <c r="Q55" s="531"/>
      <c r="R55" s="209"/>
      <c r="S55" s="210"/>
      <c r="T55" s="499">
        <v>0.47916666666666669</v>
      </c>
      <c r="AG55" s="55"/>
      <c r="AH55" s="55"/>
      <c r="AI55" s="55"/>
      <c r="AJ55" s="55"/>
      <c r="AK55" s="55"/>
      <c r="AL55" s="55"/>
      <c r="AM55" s="55"/>
    </row>
    <row r="56" spans="2:40" ht="16.5" customHeight="1" x14ac:dyDescent="0.15">
      <c r="B56" s="529"/>
      <c r="C56" s="530"/>
      <c r="D56" s="530"/>
      <c r="E56" s="530"/>
      <c r="F56" s="530"/>
      <c r="G56" s="530"/>
      <c r="H56" s="530"/>
      <c r="I56" s="530"/>
      <c r="J56" s="530"/>
      <c r="K56" s="530"/>
      <c r="L56" s="530"/>
      <c r="M56" s="530"/>
      <c r="N56" s="530"/>
      <c r="O56" s="530"/>
      <c r="P56" s="530"/>
      <c r="Q56" s="531"/>
      <c r="R56" s="209"/>
      <c r="S56" s="210"/>
      <c r="T56" s="499">
        <v>0.5</v>
      </c>
      <c r="AG56" s="55"/>
      <c r="AH56" s="55"/>
      <c r="AI56" s="55"/>
      <c r="AJ56" s="55"/>
      <c r="AK56" s="55"/>
      <c r="AL56" s="55"/>
      <c r="AM56" s="55"/>
      <c r="AN56" s="55"/>
    </row>
    <row r="57" spans="2:40" ht="16.5" customHeight="1" thickBot="1" x14ac:dyDescent="0.2">
      <c r="B57" s="529"/>
      <c r="C57" s="530"/>
      <c r="D57" s="530"/>
      <c r="E57" s="530"/>
      <c r="F57" s="530"/>
      <c r="G57" s="530"/>
      <c r="H57" s="530"/>
      <c r="I57" s="530"/>
      <c r="J57" s="530"/>
      <c r="K57" s="530"/>
      <c r="L57" s="530"/>
      <c r="M57" s="530"/>
      <c r="N57" s="530"/>
      <c r="O57" s="530"/>
      <c r="P57" s="530"/>
      <c r="Q57" s="531"/>
      <c r="R57" s="204"/>
      <c r="S57" s="204"/>
      <c r="T57" s="500">
        <v>0.52083333333333337</v>
      </c>
    </row>
    <row r="58" spans="2:40" ht="16.5" customHeight="1" x14ac:dyDescent="0.15">
      <c r="B58" s="529"/>
      <c r="C58" s="530"/>
      <c r="D58" s="530"/>
      <c r="E58" s="530"/>
      <c r="F58" s="530"/>
      <c r="G58" s="530"/>
      <c r="H58" s="530"/>
      <c r="I58" s="530"/>
      <c r="J58" s="530"/>
      <c r="K58" s="530"/>
      <c r="L58" s="530"/>
      <c r="M58" s="530"/>
      <c r="N58" s="530"/>
      <c r="O58" s="530"/>
      <c r="P58" s="530"/>
      <c r="Q58" s="531"/>
      <c r="R58" s="204"/>
      <c r="S58" s="204"/>
    </row>
    <row r="59" spans="2:40" ht="16.5" customHeight="1" x14ac:dyDescent="0.15">
      <c r="B59" s="529"/>
      <c r="C59" s="530"/>
      <c r="D59" s="530"/>
      <c r="E59" s="530"/>
      <c r="F59" s="530"/>
      <c r="G59" s="530"/>
      <c r="H59" s="530"/>
      <c r="I59" s="530"/>
      <c r="J59" s="530"/>
      <c r="K59" s="530"/>
      <c r="L59" s="530"/>
      <c r="M59" s="530"/>
      <c r="N59" s="530"/>
      <c r="O59" s="530"/>
      <c r="P59" s="530"/>
      <c r="Q59" s="531"/>
      <c r="R59" s="204"/>
      <c r="S59" s="204"/>
    </row>
    <row r="60" spans="2:40" ht="16.5" customHeight="1" x14ac:dyDescent="0.15">
      <c r="B60" s="529"/>
      <c r="C60" s="530"/>
      <c r="D60" s="530"/>
      <c r="E60" s="530"/>
      <c r="F60" s="530"/>
      <c r="G60" s="530"/>
      <c r="H60" s="530"/>
      <c r="I60" s="530"/>
      <c r="J60" s="530"/>
      <c r="K60" s="530"/>
      <c r="L60" s="530"/>
      <c r="M60" s="530"/>
      <c r="N60" s="530"/>
      <c r="O60" s="530"/>
      <c r="P60" s="530"/>
      <c r="Q60" s="531"/>
      <c r="R60" s="204"/>
      <c r="S60" s="204"/>
    </row>
    <row r="61" spans="2:40" ht="16.5" customHeight="1" x14ac:dyDescent="0.15">
      <c r="B61" s="529"/>
      <c r="C61" s="530"/>
      <c r="D61" s="530"/>
      <c r="E61" s="530"/>
      <c r="F61" s="530"/>
      <c r="G61" s="530"/>
      <c r="H61" s="530"/>
      <c r="I61" s="530"/>
      <c r="J61" s="530"/>
      <c r="K61" s="530"/>
      <c r="L61" s="530"/>
      <c r="M61" s="530"/>
      <c r="N61" s="530"/>
      <c r="O61" s="530"/>
      <c r="P61" s="530"/>
      <c r="Q61" s="531"/>
      <c r="R61" s="204"/>
      <c r="S61" s="204"/>
    </row>
    <row r="62" spans="2:40" ht="16.5" customHeight="1" thickBot="1" x14ac:dyDescent="0.2">
      <c r="B62" s="532"/>
      <c r="C62" s="533"/>
      <c r="D62" s="533"/>
      <c r="E62" s="533"/>
      <c r="F62" s="533"/>
      <c r="G62" s="533"/>
      <c r="H62" s="533"/>
      <c r="I62" s="533"/>
      <c r="J62" s="533"/>
      <c r="K62" s="533"/>
      <c r="L62" s="533"/>
      <c r="M62" s="533"/>
      <c r="N62" s="533"/>
      <c r="O62" s="533"/>
      <c r="P62" s="533"/>
      <c r="Q62" s="534"/>
      <c r="R62" s="204"/>
      <c r="S62" s="204"/>
    </row>
    <row r="63" spans="2:40" ht="16.5" customHeight="1" x14ac:dyDescent="0.15">
      <c r="R63" s="204"/>
      <c r="S63" s="204"/>
    </row>
    <row r="64" spans="2:40" ht="16.5" customHeight="1" x14ac:dyDescent="0.15"/>
  </sheetData>
  <sheetProtection sheet="1" objects="1" scenarios="1"/>
  <mergeCells count="78">
    <mergeCell ref="L1:Q1"/>
    <mergeCell ref="B29:N29"/>
    <mergeCell ref="B28:L28"/>
    <mergeCell ref="Q2:Q3"/>
    <mergeCell ref="B3:K3"/>
    <mergeCell ref="B2:K2"/>
    <mergeCell ref="L2:M3"/>
    <mergeCell ref="N2:N3"/>
    <mergeCell ref="O2:O3"/>
    <mergeCell ref="P2:P3"/>
    <mergeCell ref="B5:Q5"/>
    <mergeCell ref="B6:Q6"/>
    <mergeCell ref="B8:C8"/>
    <mergeCell ref="D8:K8"/>
    <mergeCell ref="L8:M8"/>
    <mergeCell ref="N8:Q8"/>
    <mergeCell ref="D12:I12"/>
    <mergeCell ref="J12:L12"/>
    <mergeCell ref="M12:M19"/>
    <mergeCell ref="C13:C16"/>
    <mergeCell ref="D13:D16"/>
    <mergeCell ref="E13:E16"/>
    <mergeCell ref="F13:F16"/>
    <mergeCell ref="G13:G16"/>
    <mergeCell ref="H13:H16"/>
    <mergeCell ref="I13:I16"/>
    <mergeCell ref="J13:J16"/>
    <mergeCell ref="K13:K16"/>
    <mergeCell ref="L13:L16"/>
    <mergeCell ref="B21:B25"/>
    <mergeCell ref="C22:C23"/>
    <mergeCell ref="C24:C25"/>
    <mergeCell ref="B9:C9"/>
    <mergeCell ref="B12:B19"/>
    <mergeCell ref="C40:D40"/>
    <mergeCell ref="E40:G40"/>
    <mergeCell ref="J40:K40"/>
    <mergeCell ref="L40:O40"/>
    <mergeCell ref="B31:B32"/>
    <mergeCell ref="C31:F31"/>
    <mergeCell ref="G31:J31"/>
    <mergeCell ref="K31:N31"/>
    <mergeCell ref="O31:Q31"/>
    <mergeCell ref="O32:Q32"/>
    <mergeCell ref="O33:Q33"/>
    <mergeCell ref="O34:Q34"/>
    <mergeCell ref="O35:Q35"/>
    <mergeCell ref="O36:Q36"/>
    <mergeCell ref="O37:Q37"/>
    <mergeCell ref="C49:D49"/>
    <mergeCell ref="E49:G49"/>
    <mergeCell ref="C43:D43"/>
    <mergeCell ref="E43:G43"/>
    <mergeCell ref="J43:K43"/>
    <mergeCell ref="C44:D44"/>
    <mergeCell ref="E44:G44"/>
    <mergeCell ref="J44:K44"/>
    <mergeCell ref="T10:V11"/>
    <mergeCell ref="C47:D47"/>
    <mergeCell ref="E47:G47"/>
    <mergeCell ref="I47:Q47"/>
    <mergeCell ref="C48:D48"/>
    <mergeCell ref="E48:G48"/>
    <mergeCell ref="L43:O43"/>
    <mergeCell ref="L44:O44"/>
    <mergeCell ref="C41:D41"/>
    <mergeCell ref="E41:G41"/>
    <mergeCell ref="J41:K41"/>
    <mergeCell ref="L41:O41"/>
    <mergeCell ref="C42:D42"/>
    <mergeCell ref="E42:G42"/>
    <mergeCell ref="J42:K42"/>
    <mergeCell ref="L42:O42"/>
    <mergeCell ref="C50:D50"/>
    <mergeCell ref="E50:G50"/>
    <mergeCell ref="C51:D51"/>
    <mergeCell ref="E51:G51"/>
    <mergeCell ref="B54:Q62"/>
  </mergeCells>
  <phoneticPr fontId="1"/>
  <conditionalFormatting sqref="G38:O38">
    <cfRule type="cellIs" dxfId="93" priority="16" stopIfTrue="1" operator="equal">
      <formula>0</formula>
    </cfRule>
  </conditionalFormatting>
  <conditionalFormatting sqref="O48:O51">
    <cfRule type="cellIs" dxfId="92" priority="15" stopIfTrue="1" operator="equal">
      <formula>0</formula>
    </cfRule>
  </conditionalFormatting>
  <conditionalFormatting sqref="D32">
    <cfRule type="cellIs" dxfId="91" priority="14" stopIfTrue="1" operator="equal">
      <formula>0</formula>
    </cfRule>
  </conditionalFormatting>
  <conditionalFormatting sqref="F32">
    <cfRule type="cellIs" dxfId="90" priority="13" stopIfTrue="1" operator="equal">
      <formula>0</formula>
    </cfRule>
  </conditionalFormatting>
  <conditionalFormatting sqref="H32">
    <cfRule type="cellIs" dxfId="89" priority="12" stopIfTrue="1" operator="equal">
      <formula>0</formula>
    </cfRule>
  </conditionalFormatting>
  <conditionalFormatting sqref="L32">
    <cfRule type="cellIs" dxfId="88" priority="11" stopIfTrue="1" operator="equal">
      <formula>0</formula>
    </cfRule>
  </conditionalFormatting>
  <conditionalFormatting sqref="J32">
    <cfRule type="cellIs" dxfId="87" priority="10" stopIfTrue="1" operator="equal">
      <formula>0</formula>
    </cfRule>
  </conditionalFormatting>
  <conditionalFormatting sqref="N32">
    <cfRule type="cellIs" dxfId="86" priority="9" stopIfTrue="1" operator="equal">
      <formula>0</formula>
    </cfRule>
  </conditionalFormatting>
  <conditionalFormatting sqref="N2:N3 P2:P3">
    <cfRule type="containsBlanks" dxfId="85" priority="17" stopIfTrue="1">
      <formula>LEN(TRIM(N2))=0</formula>
    </cfRule>
  </conditionalFormatting>
  <conditionalFormatting sqref="D17:L18">
    <cfRule type="containsBlanks" dxfId="84" priority="7" stopIfTrue="1">
      <formula>LEN(TRIM(D17))=0</formula>
    </cfRule>
  </conditionalFormatting>
  <conditionalFormatting sqref="E22:Q25">
    <cfRule type="containsBlanks" dxfId="83" priority="6" stopIfTrue="1">
      <formula>LEN(TRIM(E22))=0</formula>
    </cfRule>
  </conditionalFormatting>
  <conditionalFormatting sqref="B33:B37 D33:F37 H33:J37 L33:N37 O34:Q37">
    <cfRule type="containsBlanks" dxfId="82" priority="5" stopIfTrue="1">
      <formula>LEN(TRIM(B33))=0</formula>
    </cfRule>
  </conditionalFormatting>
  <conditionalFormatting sqref="K48:L51 N48:O51 Q48:Q51 J41:P44 B48:I51 B41:H44">
    <cfRule type="containsBlanks" dxfId="81" priority="4" stopIfTrue="1">
      <formula>LEN(TRIM(B41))=0</formula>
    </cfRule>
  </conditionalFormatting>
  <conditionalFormatting sqref="B54:Q62">
    <cfRule type="containsBlanks" dxfId="80" priority="3" stopIfTrue="1">
      <formula>LEN(TRIM(B54))=0</formula>
    </cfRule>
  </conditionalFormatting>
  <conditionalFormatting sqref="C33:C37">
    <cfRule type="containsBlanks" dxfId="79" priority="2" stopIfTrue="1">
      <formula>LEN(TRIM(C33))=0</formula>
    </cfRule>
  </conditionalFormatting>
  <conditionalFormatting sqref="N8:Q8 N9 L9 I9 G9 E9 D8:K8">
    <cfRule type="containsBlanks" dxfId="78" priority="18">
      <formula>LEN(TRIM(D8))=0</formula>
    </cfRule>
  </conditionalFormatting>
  <dataValidations count="5">
    <dataValidation type="list" allowBlank="1" showInputMessage="1" showErrorMessage="1" sqref="E41:G44" xr:uid="{00000000-0002-0000-0100-000000000000}">
      <formula1>$T$37:$T$43</formula1>
    </dataValidation>
    <dataValidation type="list" allowBlank="1" showInputMessage="1" showErrorMessage="1" sqref="C48:D51" xr:uid="{00000000-0002-0000-0100-000003000000}">
      <formula1>$T$30:$T$33</formula1>
    </dataValidation>
    <dataValidation type="list" allowBlank="1" showInputMessage="1" showErrorMessage="1" sqref="C41:D44" xr:uid="{3530C92B-C87F-4349-92FB-270EAB7B0B9F}">
      <formula1>$T$46:$T$57</formula1>
    </dataValidation>
    <dataValidation type="list" allowBlank="1" showInputMessage="1" showErrorMessage="1" sqref="E48:G51" xr:uid="{00000000-0002-0000-0100-000002000000}">
      <formula1>$T$13:$T$29</formula1>
    </dataValidation>
    <dataValidation type="list" allowBlank="1" showInputMessage="1" showErrorMessage="1" sqref="L41:O44" xr:uid="{00000000-0002-0000-0100-000001000000}">
      <formula1>$V$13:$V$37</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3" r:id="rId4" name="Option Button 3">
              <controlPr defaultSize="0" autoFill="0" autoLine="0" autoPict="0">
                <anchor moveWithCells="1">
                  <from>
                    <xdr:col>14</xdr:col>
                    <xdr:colOff>57150</xdr:colOff>
                    <xdr:row>31</xdr:row>
                    <xdr:rowOff>9525</xdr:rowOff>
                  </from>
                  <to>
                    <xdr:col>16</xdr:col>
                    <xdr:colOff>200025</xdr:colOff>
                    <xdr:row>32</xdr:row>
                    <xdr:rowOff>38100</xdr:rowOff>
                  </to>
                </anchor>
              </controlPr>
            </control>
          </mc:Choice>
        </mc:AlternateContent>
        <mc:AlternateContent xmlns:mc="http://schemas.openxmlformats.org/markup-compatibility/2006">
          <mc:Choice Requires="x14">
            <control shapeId="20484" r:id="rId5" name="Option Button 4">
              <controlPr defaultSize="0" autoFill="0" autoLine="0" autoPict="0">
                <anchor moveWithCells="1">
                  <from>
                    <xdr:col>15</xdr:col>
                    <xdr:colOff>238125</xdr:colOff>
                    <xdr:row>31</xdr:row>
                    <xdr:rowOff>9525</xdr:rowOff>
                  </from>
                  <to>
                    <xdr:col>17</xdr:col>
                    <xdr:colOff>0</xdr:colOff>
                    <xdr:row>32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C1:AO64"/>
  <sheetViews>
    <sheetView view="pageBreakPreview" topLeftCell="B2" zoomScaleNormal="100" zoomScaleSheetLayoutView="100" workbookViewId="0">
      <selection activeCell="BA22" sqref="BA22"/>
    </sheetView>
  </sheetViews>
  <sheetFormatPr defaultColWidth="3.375" defaultRowHeight="15.75" x14ac:dyDescent="0.15"/>
  <cols>
    <col min="1" max="1" width="0" style="6" hidden="1" customWidth="1"/>
    <col min="2" max="2" width="3.375" style="6"/>
    <col min="3" max="3" width="7.25" style="6" customWidth="1"/>
    <col min="4" max="4" width="5.625" style="6" customWidth="1"/>
    <col min="5" max="18" width="6.25" style="6" customWidth="1"/>
    <col min="19" max="19" width="1.625" style="6" customWidth="1"/>
    <col min="20" max="20" width="9.125" style="6" customWidth="1"/>
    <col min="21" max="21" width="28.25" style="6" customWidth="1"/>
    <col min="22" max="22" width="4.5" style="6" customWidth="1"/>
    <col min="23" max="23" width="31" style="6" customWidth="1"/>
    <col min="24" max="43" width="3" style="6" customWidth="1"/>
    <col min="44" max="16384" width="3.375" style="6"/>
  </cols>
  <sheetData>
    <row r="1" spans="3:41" hidden="1" x14ac:dyDescent="0.15"/>
    <row r="2" spans="3:41" ht="15" customHeight="1" x14ac:dyDescent="0.15">
      <c r="C2" s="651" t="s">
        <v>453</v>
      </c>
      <c r="D2" s="652"/>
      <c r="E2" s="652"/>
      <c r="F2" s="652"/>
      <c r="G2" s="652"/>
      <c r="H2" s="652"/>
      <c r="I2" s="652"/>
      <c r="J2" s="652"/>
      <c r="K2" s="652"/>
      <c r="L2" s="653"/>
      <c r="M2" s="654" t="s">
        <v>454</v>
      </c>
      <c r="N2" s="655"/>
      <c r="O2" s="656">
        <v>8</v>
      </c>
      <c r="P2" s="658" t="s">
        <v>19</v>
      </c>
      <c r="Q2" s="659">
        <v>25</v>
      </c>
      <c r="R2" s="642" t="s">
        <v>20</v>
      </c>
      <c r="S2" s="203"/>
      <c r="T2" s="203"/>
      <c r="U2" s="5"/>
      <c r="V2" s="5"/>
      <c r="W2" s="5"/>
      <c r="X2" s="5"/>
      <c r="Y2" s="5"/>
      <c r="Z2" s="5"/>
      <c r="AA2" s="5"/>
      <c r="AB2" s="5"/>
      <c r="AC2" s="5"/>
      <c r="AD2" s="5"/>
      <c r="AE2" s="5"/>
      <c r="AF2" s="5"/>
      <c r="AG2" s="5"/>
      <c r="AH2" s="5"/>
      <c r="AI2" s="5"/>
      <c r="AJ2" s="5"/>
      <c r="AK2" s="5"/>
      <c r="AL2" s="5"/>
      <c r="AM2" s="5"/>
      <c r="AN2" s="5"/>
    </row>
    <row r="3" spans="3:41" ht="15" customHeight="1" thickBot="1" x14ac:dyDescent="0.2">
      <c r="C3" s="644" t="s">
        <v>540</v>
      </c>
      <c r="D3" s="618"/>
      <c r="E3" s="618"/>
      <c r="F3" s="618"/>
      <c r="G3" s="618"/>
      <c r="H3" s="618"/>
      <c r="I3" s="618"/>
      <c r="J3" s="618"/>
      <c r="K3" s="618"/>
      <c r="L3" s="619"/>
      <c r="M3" s="625"/>
      <c r="N3" s="626"/>
      <c r="O3" s="657"/>
      <c r="P3" s="616"/>
      <c r="Q3" s="660"/>
      <c r="R3" s="643"/>
      <c r="S3" s="204"/>
      <c r="T3" s="204"/>
    </row>
    <row r="4" spans="3:41" s="204" customFormat="1" ht="6" customHeight="1" x14ac:dyDescent="0.15">
      <c r="C4" s="227"/>
      <c r="D4" s="228"/>
      <c r="E4" s="228"/>
      <c r="F4" s="228"/>
      <c r="G4" s="228"/>
      <c r="H4" s="225"/>
      <c r="I4" s="228"/>
      <c r="J4" s="229"/>
      <c r="K4" s="229"/>
      <c r="L4" s="228"/>
      <c r="M4" s="228"/>
      <c r="N4" s="230"/>
      <c r="O4" s="225"/>
      <c r="P4" s="228"/>
      <c r="Q4" s="228"/>
      <c r="R4" s="230"/>
      <c r="S4" s="205"/>
      <c r="T4" s="205"/>
      <c r="U4" s="205"/>
      <c r="V4" s="205"/>
      <c r="W4" s="205"/>
      <c r="AM4" s="219"/>
      <c r="AN4" s="220"/>
      <c r="AO4" s="219"/>
    </row>
    <row r="5" spans="3:41" ht="25.5" customHeight="1" x14ac:dyDescent="0.15">
      <c r="C5" s="645" t="s">
        <v>455</v>
      </c>
      <c r="D5" s="631"/>
      <c r="E5" s="631"/>
      <c r="F5" s="631"/>
      <c r="G5" s="631"/>
      <c r="H5" s="631"/>
      <c r="I5" s="631"/>
      <c r="J5" s="631"/>
      <c r="K5" s="631"/>
      <c r="L5" s="631"/>
      <c r="M5" s="631"/>
      <c r="N5" s="631"/>
      <c r="O5" s="631"/>
      <c r="P5" s="631"/>
      <c r="Q5" s="631"/>
      <c r="R5" s="631"/>
      <c r="S5" s="205"/>
      <c r="T5" s="205"/>
      <c r="U5" s="8"/>
      <c r="V5" s="8"/>
      <c r="W5" s="8"/>
      <c r="X5" s="8"/>
      <c r="Y5" s="8"/>
      <c r="Z5" s="8"/>
      <c r="AA5" s="8"/>
      <c r="AB5" s="8"/>
      <c r="AC5" s="8"/>
      <c r="AD5" s="8"/>
      <c r="AE5" s="8"/>
      <c r="AF5" s="8"/>
      <c r="AG5" s="8"/>
      <c r="AH5" s="8"/>
      <c r="AI5" s="8"/>
      <c r="AJ5" s="8"/>
      <c r="AK5" s="8"/>
      <c r="AL5" s="8"/>
      <c r="AM5" s="8"/>
      <c r="AN5" s="8"/>
      <c r="AO5" s="8"/>
    </row>
    <row r="6" spans="3:41" ht="20.25" customHeight="1" x14ac:dyDescent="0.15">
      <c r="C6" s="646" t="s">
        <v>456</v>
      </c>
      <c r="D6" s="632"/>
      <c r="E6" s="632"/>
      <c r="F6" s="632"/>
      <c r="G6" s="632"/>
      <c r="H6" s="632"/>
      <c r="I6" s="632"/>
      <c r="J6" s="632"/>
      <c r="K6" s="632"/>
      <c r="L6" s="632"/>
      <c r="M6" s="632"/>
      <c r="N6" s="632"/>
      <c r="O6" s="632"/>
      <c r="P6" s="632"/>
      <c r="Q6" s="632"/>
      <c r="R6" s="632"/>
      <c r="S6" s="206"/>
      <c r="T6" s="206"/>
      <c r="U6" s="9"/>
      <c r="V6" s="9"/>
      <c r="W6" s="9"/>
      <c r="X6" s="9"/>
      <c r="Y6" s="9"/>
      <c r="Z6" s="9"/>
      <c r="AA6" s="9"/>
      <c r="AB6" s="9"/>
      <c r="AC6" s="9"/>
      <c r="AD6" s="9"/>
      <c r="AE6" s="9"/>
      <c r="AF6" s="9"/>
      <c r="AG6" s="9"/>
      <c r="AH6" s="9"/>
      <c r="AI6" s="9"/>
      <c r="AJ6" s="9"/>
      <c r="AK6" s="9"/>
      <c r="AL6" s="9"/>
      <c r="AM6" s="9"/>
      <c r="AN6" s="9"/>
      <c r="AO6" s="9"/>
    </row>
    <row r="7" spans="3:41" ht="17.25" customHeight="1" thickBot="1" x14ac:dyDescent="0.2">
      <c r="C7" s="231" t="s">
        <v>457</v>
      </c>
      <c r="D7" s="232"/>
      <c r="E7" s="233"/>
      <c r="F7" s="225"/>
      <c r="G7" s="225"/>
      <c r="H7" s="225"/>
      <c r="I7" s="225"/>
      <c r="J7" s="225"/>
      <c r="K7" s="225"/>
      <c r="L7" s="225"/>
      <c r="M7" s="225"/>
      <c r="N7" s="225"/>
      <c r="O7" s="225"/>
      <c r="P7" s="225"/>
      <c r="Q7" s="225"/>
      <c r="R7" s="225"/>
      <c r="S7" s="498"/>
      <c r="T7" s="204"/>
    </row>
    <row r="8" spans="3:41" ht="19.5" customHeight="1" thickBot="1" x14ac:dyDescent="0.2">
      <c r="C8" s="647" t="s">
        <v>282</v>
      </c>
      <c r="D8" s="634"/>
      <c r="E8" s="648" t="s">
        <v>508</v>
      </c>
      <c r="F8" s="649"/>
      <c r="G8" s="649"/>
      <c r="H8" s="649"/>
      <c r="I8" s="649"/>
      <c r="J8" s="649"/>
      <c r="K8" s="649"/>
      <c r="L8" s="650"/>
      <c r="M8" s="638" t="s">
        <v>458</v>
      </c>
      <c r="N8" s="639"/>
      <c r="O8" s="649" t="s">
        <v>509</v>
      </c>
      <c r="P8" s="649"/>
      <c r="Q8" s="649"/>
      <c r="R8" s="650"/>
      <c r="S8" s="204"/>
      <c r="T8" s="204"/>
    </row>
    <row r="9" spans="3:41" ht="19.5" customHeight="1" thickBot="1" x14ac:dyDescent="0.2">
      <c r="C9" s="661" t="s">
        <v>1</v>
      </c>
      <c r="D9" s="589"/>
      <c r="E9" s="10" t="s">
        <v>149</v>
      </c>
      <c r="F9" s="254">
        <v>6</v>
      </c>
      <c r="G9" s="11" t="s">
        <v>200</v>
      </c>
      <c r="H9" s="253">
        <v>10</v>
      </c>
      <c r="I9" s="12" t="s">
        <v>19</v>
      </c>
      <c r="J9" s="253">
        <v>18</v>
      </c>
      <c r="K9" s="12" t="s">
        <v>20</v>
      </c>
      <c r="L9" s="13" t="s">
        <v>293</v>
      </c>
      <c r="M9" s="255">
        <v>10</v>
      </c>
      <c r="N9" s="12" t="s">
        <v>19</v>
      </c>
      <c r="O9" s="253">
        <v>20</v>
      </c>
      <c r="P9" s="12" t="s">
        <v>20</v>
      </c>
      <c r="Q9" s="14"/>
      <c r="R9" s="234"/>
      <c r="S9" s="204"/>
      <c r="T9" s="204"/>
    </row>
    <row r="10" spans="3:41" ht="11.25" customHeight="1" x14ac:dyDescent="0.15">
      <c r="C10" s="235"/>
      <c r="D10" s="221"/>
      <c r="E10" s="211"/>
      <c r="F10" s="211"/>
      <c r="G10" s="211"/>
      <c r="H10" s="211"/>
      <c r="I10" s="211"/>
      <c r="J10" s="211"/>
      <c r="K10" s="211"/>
      <c r="L10" s="211"/>
      <c r="M10" s="211"/>
      <c r="N10" s="211"/>
      <c r="O10" s="211"/>
      <c r="P10" s="211"/>
      <c r="Q10" s="211"/>
      <c r="R10" s="496"/>
      <c r="S10" s="204"/>
      <c r="T10" s="204"/>
      <c r="U10" s="535" t="s">
        <v>300</v>
      </c>
      <c r="V10" s="535"/>
      <c r="W10" s="535"/>
    </row>
    <row r="11" spans="3:41" ht="15.75" customHeight="1" thickBot="1" x14ac:dyDescent="0.2">
      <c r="C11" s="236" t="s">
        <v>498</v>
      </c>
      <c r="D11" s="173"/>
      <c r="E11" s="174"/>
      <c r="F11" s="211"/>
      <c r="G11" s="222" t="s">
        <v>499</v>
      </c>
      <c r="H11" s="211"/>
      <c r="I11" s="211"/>
      <c r="J11" s="211"/>
      <c r="K11" s="211"/>
      <c r="L11" s="211"/>
      <c r="M11" s="211"/>
      <c r="N11" s="211"/>
      <c r="O11" s="211"/>
      <c r="P11" s="211"/>
      <c r="Q11" s="211"/>
      <c r="R11" s="211"/>
      <c r="S11" s="204"/>
      <c r="T11" s="204"/>
      <c r="U11" s="535"/>
      <c r="V11" s="535"/>
      <c r="W11" s="535"/>
    </row>
    <row r="12" spans="3:41" ht="14.25" customHeight="1" thickBot="1" x14ac:dyDescent="0.2">
      <c r="C12" s="590" t="s">
        <v>595</v>
      </c>
      <c r="D12" s="18"/>
      <c r="E12" s="593" t="s">
        <v>459</v>
      </c>
      <c r="F12" s="594"/>
      <c r="G12" s="594"/>
      <c r="H12" s="594"/>
      <c r="I12" s="594"/>
      <c r="J12" s="595"/>
      <c r="K12" s="593" t="s">
        <v>460</v>
      </c>
      <c r="L12" s="594"/>
      <c r="M12" s="595"/>
      <c r="N12" s="596"/>
      <c r="O12" s="212"/>
      <c r="P12" s="225"/>
      <c r="Q12" s="225"/>
      <c r="R12" s="225"/>
      <c r="S12" s="204"/>
      <c r="T12" s="204"/>
      <c r="U12" s="19" t="s">
        <v>308</v>
      </c>
      <c r="V12" s="20"/>
      <c r="W12" s="19" t="s">
        <v>309</v>
      </c>
    </row>
    <row r="13" spans="3:41" ht="14.25" customHeight="1" thickTop="1" x14ac:dyDescent="0.15">
      <c r="C13" s="591"/>
      <c r="D13" s="597"/>
      <c r="E13" s="600" t="s">
        <v>461</v>
      </c>
      <c r="F13" s="600" t="s">
        <v>462</v>
      </c>
      <c r="G13" s="603" t="s">
        <v>2</v>
      </c>
      <c r="H13" s="600" t="s">
        <v>3</v>
      </c>
      <c r="I13" s="600" t="s">
        <v>4</v>
      </c>
      <c r="J13" s="606" t="s">
        <v>463</v>
      </c>
      <c r="K13" s="607" t="s">
        <v>464</v>
      </c>
      <c r="L13" s="607" t="s">
        <v>465</v>
      </c>
      <c r="M13" s="609" t="s">
        <v>189</v>
      </c>
      <c r="N13" s="596"/>
      <c r="O13" s="212"/>
      <c r="P13" s="225"/>
      <c r="Q13" s="225"/>
      <c r="R13" s="225"/>
      <c r="S13" s="204"/>
      <c r="T13" s="204"/>
      <c r="U13" s="21"/>
      <c r="V13" s="20"/>
      <c r="W13" s="21"/>
    </row>
    <row r="14" spans="3:41" ht="14.25" customHeight="1" x14ac:dyDescent="0.15">
      <c r="C14" s="591"/>
      <c r="D14" s="598"/>
      <c r="E14" s="601"/>
      <c r="F14" s="601"/>
      <c r="G14" s="604"/>
      <c r="H14" s="601"/>
      <c r="I14" s="601"/>
      <c r="J14" s="607"/>
      <c r="K14" s="607"/>
      <c r="L14" s="607"/>
      <c r="M14" s="609"/>
      <c r="N14" s="596"/>
      <c r="O14" s="212"/>
      <c r="P14" s="225"/>
      <c r="Q14" s="225"/>
      <c r="R14" s="225"/>
      <c r="S14" s="204"/>
      <c r="T14" s="204"/>
      <c r="U14" s="21" t="s">
        <v>316</v>
      </c>
      <c r="V14" s="20"/>
      <c r="W14" s="21" t="s">
        <v>317</v>
      </c>
    </row>
    <row r="15" spans="3:41" ht="14.25" customHeight="1" x14ac:dyDescent="0.15">
      <c r="C15" s="591"/>
      <c r="D15" s="598"/>
      <c r="E15" s="601"/>
      <c r="F15" s="601"/>
      <c r="G15" s="604"/>
      <c r="H15" s="601"/>
      <c r="I15" s="601"/>
      <c r="J15" s="607"/>
      <c r="K15" s="607"/>
      <c r="L15" s="607"/>
      <c r="M15" s="609"/>
      <c r="N15" s="596"/>
      <c r="O15" s="212"/>
      <c r="P15" s="225"/>
      <c r="Q15" s="225"/>
      <c r="R15" s="225"/>
      <c r="S15" s="204"/>
      <c r="T15" s="204"/>
      <c r="U15" s="21" t="s">
        <v>318</v>
      </c>
      <c r="V15" s="20"/>
      <c r="W15" s="21" t="s">
        <v>319</v>
      </c>
    </row>
    <row r="16" spans="3:41" ht="14.25" customHeight="1" x14ac:dyDescent="0.15">
      <c r="C16" s="591"/>
      <c r="D16" s="599"/>
      <c r="E16" s="602"/>
      <c r="F16" s="602"/>
      <c r="G16" s="605"/>
      <c r="H16" s="602"/>
      <c r="I16" s="602"/>
      <c r="J16" s="608"/>
      <c r="K16" s="608"/>
      <c r="L16" s="608"/>
      <c r="M16" s="610"/>
      <c r="N16" s="596"/>
      <c r="O16" s="212"/>
      <c r="P16" s="225"/>
      <c r="Q16" s="225"/>
      <c r="R16" s="225"/>
      <c r="S16" s="204"/>
      <c r="T16" s="204"/>
      <c r="U16" s="21" t="s">
        <v>320</v>
      </c>
      <c r="V16" s="20"/>
      <c r="W16" s="21" t="s">
        <v>321</v>
      </c>
    </row>
    <row r="17" spans="3:23" ht="15" customHeight="1" x14ac:dyDescent="0.15">
      <c r="C17" s="591"/>
      <c r="D17" s="22" t="s">
        <v>5</v>
      </c>
      <c r="E17" s="23"/>
      <c r="F17" s="23"/>
      <c r="G17" s="260">
        <v>35</v>
      </c>
      <c r="H17" s="23"/>
      <c r="I17" s="23"/>
      <c r="J17" s="23"/>
      <c r="K17" s="23"/>
      <c r="L17" s="23"/>
      <c r="M17" s="260">
        <v>2</v>
      </c>
      <c r="N17" s="596"/>
      <c r="O17" s="212"/>
      <c r="P17" s="225"/>
      <c r="Q17" s="225"/>
      <c r="R17" s="225"/>
      <c r="S17" s="204"/>
      <c r="T17" s="204"/>
      <c r="U17" s="21" t="s">
        <v>322</v>
      </c>
      <c r="V17" s="20"/>
      <c r="W17" s="21" t="s">
        <v>323</v>
      </c>
    </row>
    <row r="18" spans="3:23" ht="15" customHeight="1" x14ac:dyDescent="0.15">
      <c r="C18" s="591"/>
      <c r="D18" s="24" t="s">
        <v>6</v>
      </c>
      <c r="E18" s="25"/>
      <c r="F18" s="25"/>
      <c r="G18" s="261">
        <v>37</v>
      </c>
      <c r="H18" s="25"/>
      <c r="I18" s="25"/>
      <c r="J18" s="25"/>
      <c r="K18" s="25"/>
      <c r="L18" s="25"/>
      <c r="M18" s="263">
        <v>2</v>
      </c>
      <c r="N18" s="596"/>
      <c r="O18" s="212"/>
      <c r="P18" s="225"/>
      <c r="Q18" s="225"/>
      <c r="R18" s="225"/>
      <c r="S18" s="204"/>
      <c r="T18" s="204"/>
      <c r="U18" s="27" t="s">
        <v>534</v>
      </c>
      <c r="V18" s="20"/>
      <c r="W18" s="21" t="s">
        <v>324</v>
      </c>
    </row>
    <row r="19" spans="3:23" ht="15" customHeight="1" x14ac:dyDescent="0.15">
      <c r="C19" s="592"/>
      <c r="D19" s="28" t="s">
        <v>14</v>
      </c>
      <c r="E19" s="256">
        <f>SUM(E17:E18)</f>
        <v>0</v>
      </c>
      <c r="F19" s="256">
        <f t="shared" ref="F19:M19" si="0">SUM(F17:F18)</f>
        <v>0</v>
      </c>
      <c r="G19" s="262">
        <f t="shared" si="0"/>
        <v>72</v>
      </c>
      <c r="H19" s="256">
        <f t="shared" si="0"/>
        <v>0</v>
      </c>
      <c r="I19" s="256">
        <f t="shared" si="0"/>
        <v>0</v>
      </c>
      <c r="J19" s="256">
        <f t="shared" si="0"/>
        <v>0</v>
      </c>
      <c r="K19" s="256">
        <f t="shared" si="0"/>
        <v>0</v>
      </c>
      <c r="L19" s="256">
        <f t="shared" si="0"/>
        <v>0</v>
      </c>
      <c r="M19" s="262">
        <f t="shared" si="0"/>
        <v>4</v>
      </c>
      <c r="N19" s="596"/>
      <c r="O19" s="212"/>
      <c r="P19" s="225"/>
      <c r="Q19" s="225"/>
      <c r="R19" s="225"/>
      <c r="S19" s="204"/>
      <c r="T19" s="204"/>
      <c r="U19" s="21" t="s">
        <v>327</v>
      </c>
      <c r="V19" s="20"/>
      <c r="W19" s="21" t="s">
        <v>325</v>
      </c>
    </row>
    <row r="20" spans="3:23" ht="8.25" customHeight="1" x14ac:dyDescent="0.15">
      <c r="C20" s="237"/>
      <c r="D20" s="16"/>
      <c r="E20" s="17"/>
      <c r="F20" s="17"/>
      <c r="G20" s="17"/>
      <c r="H20" s="17"/>
      <c r="I20" s="17"/>
      <c r="J20" s="17"/>
      <c r="K20" s="17"/>
      <c r="L20" s="17"/>
      <c r="M20" s="17"/>
      <c r="N20" s="17"/>
      <c r="O20" s="211"/>
      <c r="P20" s="211"/>
      <c r="Q20" s="211"/>
      <c r="R20" s="497"/>
      <c r="S20" s="204"/>
      <c r="T20" s="204"/>
      <c r="U20" s="21" t="s">
        <v>329</v>
      </c>
      <c r="V20" s="20"/>
      <c r="W20" s="21" t="s">
        <v>328</v>
      </c>
    </row>
    <row r="21" spans="3:23" ht="15.75" customHeight="1" x14ac:dyDescent="0.15">
      <c r="C21" s="584" t="s">
        <v>466</v>
      </c>
      <c r="D21" s="30" t="s">
        <v>467</v>
      </c>
      <c r="E21" s="31" t="s">
        <v>406</v>
      </c>
      <c r="F21" s="30" t="s">
        <v>468</v>
      </c>
      <c r="G21" s="30" t="s">
        <v>469</v>
      </c>
      <c r="H21" s="30" t="s">
        <v>470</v>
      </c>
      <c r="I21" s="30" t="s">
        <v>214</v>
      </c>
      <c r="J21" s="30" t="s">
        <v>215</v>
      </c>
      <c r="K21" s="30" t="s">
        <v>216</v>
      </c>
      <c r="L21" s="30" t="s">
        <v>217</v>
      </c>
      <c r="M21" s="30" t="s">
        <v>218</v>
      </c>
      <c r="N21" s="30" t="s">
        <v>410</v>
      </c>
      <c r="O21" s="30" t="s">
        <v>411</v>
      </c>
      <c r="P21" s="30" t="s">
        <v>412</v>
      </c>
      <c r="Q21" s="30" t="s">
        <v>413</v>
      </c>
      <c r="R21" s="30" t="s">
        <v>414</v>
      </c>
      <c r="S21" s="207"/>
      <c r="T21" s="204"/>
      <c r="U21" s="35" t="s">
        <v>338</v>
      </c>
      <c r="V21" s="32"/>
      <c r="W21" s="21" t="s">
        <v>330</v>
      </c>
    </row>
    <row r="22" spans="3:23" ht="17.25" customHeight="1" x14ac:dyDescent="0.15">
      <c r="C22" s="585"/>
      <c r="D22" s="587" t="s">
        <v>471</v>
      </c>
      <c r="E22" s="33" t="s">
        <v>5</v>
      </c>
      <c r="F22" s="83">
        <v>36</v>
      </c>
      <c r="G22" s="84">
        <v>37</v>
      </c>
      <c r="H22" s="34"/>
      <c r="I22" s="34"/>
      <c r="J22" s="34"/>
      <c r="K22" s="34"/>
      <c r="L22" s="34"/>
      <c r="M22" s="34"/>
      <c r="N22" s="34"/>
      <c r="O22" s="34"/>
      <c r="P22" s="34"/>
      <c r="Q22" s="34"/>
      <c r="R22" s="34"/>
      <c r="S22" s="207"/>
      <c r="T22" s="204"/>
      <c r="U22" s="21" t="s">
        <v>342</v>
      </c>
      <c r="V22" s="20"/>
      <c r="W22" s="35" t="s">
        <v>339</v>
      </c>
    </row>
    <row r="23" spans="3:23" ht="17.25" customHeight="1" x14ac:dyDescent="0.15">
      <c r="C23" s="585"/>
      <c r="D23" s="587"/>
      <c r="E23" s="33" t="s">
        <v>6</v>
      </c>
      <c r="F23" s="83">
        <v>39</v>
      </c>
      <c r="G23" s="84">
        <v>39</v>
      </c>
      <c r="H23" s="36"/>
      <c r="I23" s="36"/>
      <c r="J23" s="36"/>
      <c r="K23" s="36"/>
      <c r="L23" s="36"/>
      <c r="M23" s="36"/>
      <c r="N23" s="36"/>
      <c r="O23" s="36"/>
      <c r="P23" s="36"/>
      <c r="Q23" s="36"/>
      <c r="R23" s="36"/>
      <c r="S23" s="208"/>
      <c r="T23" s="204"/>
      <c r="U23" s="21" t="s">
        <v>344</v>
      </c>
      <c r="V23" s="20"/>
      <c r="W23" s="21" t="s">
        <v>343</v>
      </c>
    </row>
    <row r="24" spans="3:23" ht="17.25" customHeight="1" x14ac:dyDescent="0.15">
      <c r="C24" s="585"/>
      <c r="D24" s="587" t="s">
        <v>472</v>
      </c>
      <c r="E24" s="33" t="s">
        <v>5</v>
      </c>
      <c r="F24" s="85">
        <v>1</v>
      </c>
      <c r="G24" s="85"/>
      <c r="H24" s="36"/>
      <c r="I24" s="36"/>
      <c r="J24" s="36"/>
      <c r="K24" s="36"/>
      <c r="L24" s="36"/>
      <c r="M24" s="36"/>
      <c r="N24" s="36"/>
      <c r="O24" s="36"/>
      <c r="P24" s="36"/>
      <c r="Q24" s="36"/>
      <c r="R24" s="36"/>
      <c r="S24" s="208"/>
      <c r="T24" s="204"/>
      <c r="U24" s="21" t="s">
        <v>346</v>
      </c>
      <c r="V24" s="20"/>
      <c r="W24" s="21" t="s">
        <v>345</v>
      </c>
    </row>
    <row r="25" spans="3:23" ht="17.25" customHeight="1" thickBot="1" x14ac:dyDescent="0.2">
      <c r="C25" s="586"/>
      <c r="D25" s="587"/>
      <c r="E25" s="33" t="s">
        <v>6</v>
      </c>
      <c r="F25" s="85">
        <v>1</v>
      </c>
      <c r="G25" s="85"/>
      <c r="H25" s="36"/>
      <c r="I25" s="36"/>
      <c r="J25" s="36"/>
      <c r="K25" s="36"/>
      <c r="L25" s="36"/>
      <c r="M25" s="36"/>
      <c r="N25" s="36"/>
      <c r="O25" s="36"/>
      <c r="P25" s="36"/>
      <c r="Q25" s="36"/>
      <c r="R25" s="36"/>
      <c r="S25" s="208"/>
      <c r="T25" s="204"/>
      <c r="U25" s="21" t="s">
        <v>347</v>
      </c>
      <c r="V25" s="20"/>
      <c r="W25" s="37"/>
    </row>
    <row r="26" spans="3:23" ht="15" customHeight="1" x14ac:dyDescent="0.15">
      <c r="C26" s="238"/>
      <c r="D26" s="239"/>
      <c r="E26" s="225"/>
      <c r="F26" s="225"/>
      <c r="G26" s="225"/>
      <c r="H26" s="225"/>
      <c r="I26" s="225"/>
      <c r="J26" s="225"/>
      <c r="K26" s="225"/>
      <c r="L26" s="225"/>
      <c r="M26" s="225"/>
      <c r="N26" s="225"/>
      <c r="O26" s="225"/>
      <c r="P26" s="225"/>
      <c r="Q26" s="225"/>
      <c r="R26" s="492"/>
      <c r="S26" s="204"/>
      <c r="T26" s="204"/>
      <c r="U26" s="21" t="s">
        <v>346</v>
      </c>
      <c r="V26" s="20"/>
      <c r="W26" s="21" t="s">
        <v>354</v>
      </c>
    </row>
    <row r="27" spans="3:23" ht="18" customHeight="1" x14ac:dyDescent="0.15">
      <c r="C27" s="176" t="s">
        <v>557</v>
      </c>
      <c r="D27" s="177"/>
      <c r="E27" s="214"/>
      <c r="F27" s="215"/>
      <c r="G27" s="215"/>
      <c r="H27" s="215"/>
      <c r="I27" s="215"/>
      <c r="J27" s="215"/>
      <c r="K27" s="215"/>
      <c r="L27" s="215"/>
      <c r="M27" s="215"/>
      <c r="N27" s="215"/>
      <c r="O27" s="215"/>
      <c r="P27" s="215"/>
      <c r="Q27" s="213"/>
      <c r="R27" s="213"/>
      <c r="S27" s="204"/>
      <c r="T27" s="204"/>
      <c r="U27" s="21"/>
      <c r="V27" s="32"/>
      <c r="W27" s="21" t="s">
        <v>371</v>
      </c>
    </row>
    <row r="28" spans="3:23" ht="18" customHeight="1" x14ac:dyDescent="0.15">
      <c r="C28" s="614" t="s">
        <v>575</v>
      </c>
      <c r="D28" s="614"/>
      <c r="E28" s="614"/>
      <c r="F28" s="614"/>
      <c r="G28" s="614"/>
      <c r="H28" s="614"/>
      <c r="I28" s="614"/>
      <c r="J28" s="614"/>
      <c r="K28" s="614"/>
      <c r="L28" s="614"/>
      <c r="M28" s="614"/>
      <c r="N28" s="215"/>
      <c r="O28" s="215"/>
      <c r="P28" s="215"/>
      <c r="Q28" s="213"/>
      <c r="R28" s="213"/>
      <c r="S28" s="204"/>
      <c r="T28" s="204"/>
      <c r="U28" s="21"/>
      <c r="V28" s="32"/>
      <c r="W28" s="35" t="s">
        <v>366</v>
      </c>
    </row>
    <row r="29" spans="3:23" ht="18" customHeight="1" x14ac:dyDescent="0.15">
      <c r="C29" s="612" t="s">
        <v>556</v>
      </c>
      <c r="D29" s="613"/>
      <c r="E29" s="613"/>
      <c r="F29" s="613"/>
      <c r="G29" s="613"/>
      <c r="H29" s="613"/>
      <c r="I29" s="613"/>
      <c r="J29" s="613"/>
      <c r="K29" s="613"/>
      <c r="L29" s="613"/>
      <c r="M29" s="613"/>
      <c r="N29" s="613"/>
      <c r="O29" s="613"/>
      <c r="P29" s="215"/>
      <c r="Q29" s="213"/>
      <c r="R29" s="213"/>
      <c r="S29" s="204"/>
      <c r="T29" s="204"/>
      <c r="U29" s="21" t="s">
        <v>347</v>
      </c>
      <c r="V29" s="32"/>
      <c r="W29" s="21" t="s">
        <v>368</v>
      </c>
    </row>
    <row r="30" spans="3:23" ht="19.5" thickBot="1" x14ac:dyDescent="0.2">
      <c r="C30" s="472" t="s">
        <v>473</v>
      </c>
      <c r="D30" s="38"/>
      <c r="E30" s="215"/>
      <c r="F30" s="215"/>
      <c r="G30" s="215"/>
      <c r="H30" s="215"/>
      <c r="I30" s="215"/>
      <c r="J30" s="215"/>
      <c r="K30" s="215"/>
      <c r="L30" s="215"/>
      <c r="M30" s="215"/>
      <c r="N30" s="215"/>
      <c r="O30" s="215"/>
      <c r="P30" s="215"/>
      <c r="Q30" s="213"/>
      <c r="R30" s="213"/>
      <c r="S30" s="204"/>
      <c r="T30" s="204"/>
      <c r="U30" s="40" t="s">
        <v>353</v>
      </c>
      <c r="V30" s="39"/>
      <c r="W30" s="21" t="s">
        <v>370</v>
      </c>
    </row>
    <row r="31" spans="3:23" ht="29.25" customHeight="1" thickBot="1" x14ac:dyDescent="0.2">
      <c r="C31" s="662" t="s">
        <v>301</v>
      </c>
      <c r="D31" s="568" t="s">
        <v>303</v>
      </c>
      <c r="E31" s="569"/>
      <c r="F31" s="569"/>
      <c r="G31" s="570"/>
      <c r="H31" s="568" t="s">
        <v>305</v>
      </c>
      <c r="I31" s="569"/>
      <c r="J31" s="569"/>
      <c r="K31" s="570"/>
      <c r="L31" s="568" t="s">
        <v>474</v>
      </c>
      <c r="M31" s="569"/>
      <c r="N31" s="569"/>
      <c r="O31" s="570"/>
      <c r="P31" s="571" t="s">
        <v>475</v>
      </c>
      <c r="Q31" s="664"/>
      <c r="R31" s="665"/>
      <c r="S31" s="204"/>
      <c r="T31" s="204"/>
      <c r="U31" s="37" t="s">
        <v>357</v>
      </c>
      <c r="V31" s="20"/>
      <c r="W31" s="21" t="s">
        <v>371</v>
      </c>
    </row>
    <row r="32" spans="3:23" ht="18" customHeight="1" x14ac:dyDescent="0.15">
      <c r="C32" s="663"/>
      <c r="D32" s="41" t="s">
        <v>310</v>
      </c>
      <c r="E32" s="42" t="s">
        <v>312</v>
      </c>
      <c r="F32" s="42" t="s">
        <v>2</v>
      </c>
      <c r="G32" s="43" t="s">
        <v>476</v>
      </c>
      <c r="H32" s="41" t="s">
        <v>310</v>
      </c>
      <c r="I32" s="42" t="s">
        <v>312</v>
      </c>
      <c r="J32" s="42" t="s">
        <v>2</v>
      </c>
      <c r="K32" s="43" t="s">
        <v>476</v>
      </c>
      <c r="L32" s="41" t="s">
        <v>310</v>
      </c>
      <c r="M32" s="42" t="s">
        <v>312</v>
      </c>
      <c r="N32" s="42" t="s">
        <v>2</v>
      </c>
      <c r="O32" s="43" t="s">
        <v>476</v>
      </c>
      <c r="P32" s="574"/>
      <c r="Q32" s="575"/>
      <c r="R32" s="666"/>
      <c r="S32" s="204"/>
      <c r="T32" s="204"/>
      <c r="U32" s="49"/>
      <c r="V32" s="44"/>
      <c r="W32" s="21" t="s">
        <v>372</v>
      </c>
    </row>
    <row r="33" spans="3:41" ht="16.5" customHeight="1" x14ac:dyDescent="0.15">
      <c r="C33" s="290">
        <v>45217</v>
      </c>
      <c r="D33" s="87">
        <f>SUM(E33:G33)</f>
        <v>0</v>
      </c>
      <c r="E33" s="88"/>
      <c r="F33" s="85"/>
      <c r="G33" s="89"/>
      <c r="H33" s="87"/>
      <c r="I33" s="88"/>
      <c r="J33" s="85"/>
      <c r="K33" s="89"/>
      <c r="L33" s="87">
        <f>SUM(M33:O33)</f>
        <v>75</v>
      </c>
      <c r="M33" s="88"/>
      <c r="N33" s="85">
        <v>71</v>
      </c>
      <c r="O33" s="89">
        <v>4</v>
      </c>
      <c r="P33" s="667" t="s">
        <v>477</v>
      </c>
      <c r="Q33" s="668"/>
      <c r="R33" s="669"/>
      <c r="S33" s="204"/>
      <c r="T33" s="204"/>
      <c r="U33" s="35" t="s">
        <v>364</v>
      </c>
      <c r="V33" s="50"/>
      <c r="W33" s="21" t="s">
        <v>374</v>
      </c>
    </row>
    <row r="34" spans="3:41" ht="16.5" customHeight="1" x14ac:dyDescent="0.15">
      <c r="C34" s="290">
        <v>45218</v>
      </c>
      <c r="D34" s="87">
        <f>SUM(E34:G34)</f>
        <v>75</v>
      </c>
      <c r="E34" s="88"/>
      <c r="F34" s="85">
        <v>71</v>
      </c>
      <c r="G34" s="89">
        <v>4</v>
      </c>
      <c r="H34" s="87">
        <f>SUM(I34:K34)</f>
        <v>0</v>
      </c>
      <c r="I34" s="88"/>
      <c r="J34" s="85"/>
      <c r="K34" s="89"/>
      <c r="L34" s="87">
        <f>SUM(M34:O34)</f>
        <v>76</v>
      </c>
      <c r="M34" s="88"/>
      <c r="N34" s="85">
        <v>72</v>
      </c>
      <c r="O34" s="89">
        <v>4</v>
      </c>
      <c r="P34" s="670" t="s">
        <v>483</v>
      </c>
      <c r="Q34" s="671"/>
      <c r="R34" s="672"/>
      <c r="S34" s="204"/>
      <c r="T34" s="204"/>
      <c r="U34" s="21" t="s">
        <v>367</v>
      </c>
      <c r="V34" s="20"/>
      <c r="W34" s="21" t="s">
        <v>377</v>
      </c>
    </row>
    <row r="35" spans="3:41" ht="16.5" customHeight="1" thickBot="1" x14ac:dyDescent="0.2">
      <c r="C35" s="290">
        <v>45219</v>
      </c>
      <c r="D35" s="87">
        <f>SUM(E35:G35)</f>
        <v>76</v>
      </c>
      <c r="E35" s="88"/>
      <c r="F35" s="85">
        <v>72</v>
      </c>
      <c r="G35" s="89">
        <v>4</v>
      </c>
      <c r="H35" s="87">
        <f>SUM(I35:K35)</f>
        <v>0</v>
      </c>
      <c r="I35" s="88"/>
      <c r="J35" s="85"/>
      <c r="K35" s="89"/>
      <c r="L35" s="87">
        <f>SUM(M35:O35)</f>
        <v>0</v>
      </c>
      <c r="M35" s="88"/>
      <c r="N35" s="85"/>
      <c r="O35" s="89"/>
      <c r="P35" s="673"/>
      <c r="Q35" s="674"/>
      <c r="R35" s="675"/>
      <c r="S35" s="204"/>
      <c r="T35" s="204"/>
      <c r="U35" s="37" t="s">
        <v>369</v>
      </c>
      <c r="V35" s="20"/>
      <c r="W35" s="21" t="s">
        <v>380</v>
      </c>
    </row>
    <row r="36" spans="3:41" ht="16.5" customHeight="1" thickBot="1" x14ac:dyDescent="0.2">
      <c r="C36" s="240"/>
      <c r="D36" s="45">
        <f>SUM(E36:G36)</f>
        <v>0</v>
      </c>
      <c r="E36" s="46"/>
      <c r="F36" s="47"/>
      <c r="G36" s="48"/>
      <c r="H36" s="45">
        <f>SUM(I36:K36)</f>
        <v>0</v>
      </c>
      <c r="I36" s="46"/>
      <c r="J36" s="47"/>
      <c r="K36" s="48"/>
      <c r="L36" s="45">
        <f>SUM(M36:O36)</f>
        <v>0</v>
      </c>
      <c r="M36" s="46"/>
      <c r="N36" s="47"/>
      <c r="O36" s="48"/>
      <c r="P36" s="580"/>
      <c r="Q36" s="547"/>
      <c r="R36" s="548"/>
      <c r="S36" s="204"/>
      <c r="T36" s="204"/>
      <c r="U36" s="20"/>
      <c r="V36" s="20"/>
      <c r="W36" s="37" t="s">
        <v>385</v>
      </c>
    </row>
    <row r="37" spans="3:41" ht="16.5" customHeight="1" thickBot="1" x14ac:dyDescent="0.2">
      <c r="C37" s="241"/>
      <c r="D37" s="51">
        <f>SUM(E37:G37)</f>
        <v>0</v>
      </c>
      <c r="E37" s="52"/>
      <c r="F37" s="53"/>
      <c r="G37" s="54"/>
      <c r="H37" s="51">
        <f>SUM(I37:K37)</f>
        <v>0</v>
      </c>
      <c r="I37" s="52"/>
      <c r="J37" s="53"/>
      <c r="K37" s="54"/>
      <c r="L37" s="51">
        <f>SUM(M37:O37)</f>
        <v>0</v>
      </c>
      <c r="M37" s="52"/>
      <c r="N37" s="53"/>
      <c r="O37" s="54"/>
      <c r="P37" s="582"/>
      <c r="Q37" s="557"/>
      <c r="R37" s="558"/>
      <c r="S37" s="204"/>
      <c r="T37" s="204"/>
      <c r="U37" s="20"/>
      <c r="V37" s="20"/>
      <c r="W37" s="20"/>
    </row>
    <row r="38" spans="3:41" ht="6" customHeight="1" thickBot="1" x14ac:dyDescent="0.2">
      <c r="C38" s="238"/>
      <c r="D38" s="239"/>
      <c r="E38" s="225"/>
      <c r="F38" s="225"/>
      <c r="G38" s="225"/>
      <c r="H38" s="225"/>
      <c r="I38" s="225"/>
      <c r="J38" s="225"/>
      <c r="K38" s="225"/>
      <c r="L38" s="225"/>
      <c r="M38" s="225"/>
      <c r="N38" s="225"/>
      <c r="O38" s="225"/>
      <c r="P38" s="225"/>
      <c r="Q38" s="225"/>
      <c r="R38" s="494"/>
      <c r="S38" s="204"/>
      <c r="T38" s="204"/>
      <c r="U38" s="19" t="s">
        <v>373</v>
      </c>
      <c r="V38" s="20"/>
      <c r="W38" s="20"/>
      <c r="Y38" s="55"/>
      <c r="Z38" s="55"/>
      <c r="AA38" s="55"/>
      <c r="AB38" s="55"/>
      <c r="AC38" s="55"/>
      <c r="AD38" s="55"/>
      <c r="AE38" s="55"/>
      <c r="AF38" s="55"/>
      <c r="AG38" s="55"/>
    </row>
    <row r="39" spans="3:41" ht="16.5" customHeight="1" thickTop="1" thickBot="1" x14ac:dyDescent="0.2">
      <c r="C39" s="231" t="s">
        <v>500</v>
      </c>
      <c r="D39" s="232"/>
      <c r="E39" s="242" t="s">
        <v>501</v>
      </c>
      <c r="F39" s="225"/>
      <c r="G39" s="225"/>
      <c r="H39" s="225"/>
      <c r="I39" s="225"/>
      <c r="J39" s="225"/>
      <c r="K39" s="225"/>
      <c r="L39" s="178" t="s">
        <v>478</v>
      </c>
      <c r="M39" s="232"/>
      <c r="N39" s="232"/>
      <c r="O39" s="232"/>
      <c r="P39" s="232"/>
      <c r="Q39" s="232"/>
      <c r="R39" s="225"/>
      <c r="S39" s="204"/>
      <c r="T39" s="204"/>
      <c r="U39" s="21"/>
      <c r="V39" s="20"/>
    </row>
    <row r="40" spans="3:41" ht="18.75" x14ac:dyDescent="0.15">
      <c r="C40" s="57" t="s">
        <v>301</v>
      </c>
      <c r="D40" s="561" t="s">
        <v>479</v>
      </c>
      <c r="E40" s="562"/>
      <c r="F40" s="561" t="s">
        <v>480</v>
      </c>
      <c r="G40" s="562"/>
      <c r="H40" s="563"/>
      <c r="I40" s="58" t="s">
        <v>481</v>
      </c>
      <c r="J40" s="243"/>
      <c r="K40" s="564" t="s">
        <v>301</v>
      </c>
      <c r="L40" s="538"/>
      <c r="M40" s="565" t="s">
        <v>480</v>
      </c>
      <c r="N40" s="565"/>
      <c r="O40" s="565"/>
      <c r="P40" s="565"/>
      <c r="Q40" s="58" t="s">
        <v>481</v>
      </c>
      <c r="R40" s="225"/>
      <c r="S40" s="204"/>
      <c r="T40" s="204"/>
      <c r="U40" s="21" t="s">
        <v>379</v>
      </c>
      <c r="V40" s="20"/>
    </row>
    <row r="41" spans="3:41" ht="15.75" customHeight="1" x14ac:dyDescent="0.15">
      <c r="C41" s="244"/>
      <c r="D41" s="676"/>
      <c r="E41" s="677"/>
      <c r="F41" s="546"/>
      <c r="G41" s="547"/>
      <c r="H41" s="548"/>
      <c r="I41" s="59"/>
      <c r="J41" s="245"/>
      <c r="K41" s="678">
        <v>45217</v>
      </c>
      <c r="L41" s="679"/>
      <c r="M41" s="680" t="s">
        <v>555</v>
      </c>
      <c r="N41" s="681"/>
      <c r="O41" s="681"/>
      <c r="P41" s="682"/>
      <c r="Q41" s="267">
        <v>0</v>
      </c>
      <c r="R41" s="225"/>
      <c r="S41" s="204"/>
      <c r="T41" s="204"/>
      <c r="U41" s="35" t="s">
        <v>383</v>
      </c>
      <c r="V41" s="50"/>
    </row>
    <row r="42" spans="3:41" ht="15.75" customHeight="1" x14ac:dyDescent="0.15">
      <c r="C42" s="246"/>
      <c r="D42" s="676"/>
      <c r="E42" s="677"/>
      <c r="F42" s="546"/>
      <c r="G42" s="547"/>
      <c r="H42" s="548"/>
      <c r="I42" s="59"/>
      <c r="J42" s="245"/>
      <c r="K42" s="683">
        <v>45583</v>
      </c>
      <c r="L42" s="684"/>
      <c r="M42" s="685" t="s">
        <v>366</v>
      </c>
      <c r="N42" s="686"/>
      <c r="O42" s="686"/>
      <c r="P42" s="687"/>
      <c r="Q42" s="471">
        <v>71</v>
      </c>
      <c r="R42" s="225"/>
      <c r="S42" s="204"/>
      <c r="T42" s="204"/>
      <c r="U42" s="21" t="s">
        <v>384</v>
      </c>
      <c r="V42" s="20"/>
    </row>
    <row r="43" spans="3:41" ht="15.75" customHeight="1" x14ac:dyDescent="0.15">
      <c r="C43" s="247"/>
      <c r="D43" s="676"/>
      <c r="E43" s="677"/>
      <c r="F43" s="546"/>
      <c r="G43" s="547"/>
      <c r="H43" s="548"/>
      <c r="I43" s="60"/>
      <c r="J43" s="245"/>
      <c r="K43" s="691"/>
      <c r="L43" s="692"/>
      <c r="M43" s="688"/>
      <c r="N43" s="688"/>
      <c r="O43" s="688"/>
      <c r="P43" s="688"/>
      <c r="Q43" s="60"/>
      <c r="R43" s="225"/>
      <c r="S43" s="204"/>
      <c r="T43" s="204"/>
      <c r="U43" s="21" t="s">
        <v>387</v>
      </c>
      <c r="V43" s="20"/>
    </row>
    <row r="44" spans="3:41" ht="15.75" customHeight="1" thickBot="1" x14ac:dyDescent="0.2">
      <c r="C44" s="248"/>
      <c r="D44" s="696"/>
      <c r="E44" s="697"/>
      <c r="F44" s="556"/>
      <c r="G44" s="557"/>
      <c r="H44" s="558"/>
      <c r="I44" s="61"/>
      <c r="J44" s="245"/>
      <c r="K44" s="698"/>
      <c r="L44" s="699"/>
      <c r="M44" s="700"/>
      <c r="N44" s="700"/>
      <c r="O44" s="700"/>
      <c r="P44" s="700"/>
      <c r="Q44" s="61"/>
      <c r="R44" s="225"/>
      <c r="S44" s="204"/>
      <c r="T44" s="204"/>
      <c r="U44" s="21" t="s">
        <v>388</v>
      </c>
      <c r="V44" s="20"/>
    </row>
    <row r="45" spans="3:41" ht="6" customHeight="1" thickBot="1" x14ac:dyDescent="0.2">
      <c r="C45" s="227"/>
      <c r="D45" s="225"/>
      <c r="E45" s="225"/>
      <c r="F45" s="225"/>
      <c r="G45" s="225"/>
      <c r="H45" s="225"/>
      <c r="I45" s="225"/>
      <c r="J45" s="225"/>
      <c r="K45" s="225"/>
      <c r="L45" s="225"/>
      <c r="M45" s="225"/>
      <c r="N45" s="225"/>
      <c r="O45" s="225"/>
      <c r="P45" s="225"/>
      <c r="Q45" s="225"/>
      <c r="R45" s="225"/>
      <c r="S45" s="209"/>
      <c r="T45" s="204"/>
      <c r="U45" s="37" t="s">
        <v>389</v>
      </c>
      <c r="V45" s="20"/>
    </row>
    <row r="46" spans="3:41" ht="16.5" customHeight="1" thickBot="1" x14ac:dyDescent="0.2">
      <c r="C46" s="231" t="s">
        <v>502</v>
      </c>
      <c r="D46" s="232"/>
      <c r="E46" s="242" t="s">
        <v>501</v>
      </c>
      <c r="F46" s="225"/>
      <c r="G46" s="225"/>
      <c r="H46" s="225"/>
      <c r="I46" s="225"/>
      <c r="J46" s="225"/>
      <c r="K46" s="225"/>
      <c r="L46" s="225"/>
      <c r="M46" s="225"/>
      <c r="N46" s="225"/>
      <c r="O46" s="225"/>
      <c r="P46" s="225"/>
      <c r="Q46" s="225"/>
      <c r="R46" s="495"/>
      <c r="S46" s="209"/>
      <c r="T46" s="204"/>
      <c r="V46" s="20"/>
      <c r="AO46" s="62"/>
    </row>
    <row r="47" spans="3:41" ht="17.25" customHeight="1" thickBot="1" x14ac:dyDescent="0.2">
      <c r="C47" s="64" t="s">
        <v>301</v>
      </c>
      <c r="D47" s="536" t="s">
        <v>331</v>
      </c>
      <c r="E47" s="536"/>
      <c r="F47" s="536" t="s">
        <v>333</v>
      </c>
      <c r="G47" s="536"/>
      <c r="H47" s="537"/>
      <c r="I47" s="65" t="s">
        <v>482</v>
      </c>
      <c r="J47" s="538" t="s">
        <v>336</v>
      </c>
      <c r="K47" s="539"/>
      <c r="L47" s="539"/>
      <c r="M47" s="539"/>
      <c r="N47" s="539"/>
      <c r="O47" s="539"/>
      <c r="P47" s="539"/>
      <c r="Q47" s="539"/>
      <c r="R47" s="539"/>
      <c r="S47" s="204"/>
      <c r="T47" s="204"/>
      <c r="AN47" s="66"/>
    </row>
    <row r="48" spans="3:41" ht="16.5" customHeight="1" thickBot="1" x14ac:dyDescent="0.2">
      <c r="C48" s="291">
        <v>45218</v>
      </c>
      <c r="D48" s="693" t="s">
        <v>9</v>
      </c>
      <c r="E48" s="693"/>
      <c r="F48" s="694" t="s">
        <v>484</v>
      </c>
      <c r="G48" s="694"/>
      <c r="H48" s="695"/>
      <c r="I48" s="268">
        <v>75</v>
      </c>
      <c r="J48" s="81" t="s">
        <v>399</v>
      </c>
      <c r="K48" s="269" t="s">
        <v>340</v>
      </c>
      <c r="L48" s="82" t="s">
        <v>486</v>
      </c>
      <c r="M48" s="80" t="s">
        <v>487</v>
      </c>
      <c r="N48" s="269" t="s">
        <v>340</v>
      </c>
      <c r="O48" s="82" t="s">
        <v>398</v>
      </c>
      <c r="P48" s="81" t="s">
        <v>488</v>
      </c>
      <c r="Q48" s="269" t="s">
        <v>340</v>
      </c>
      <c r="R48" s="292" t="s">
        <v>489</v>
      </c>
      <c r="S48" s="204"/>
      <c r="T48" s="204"/>
      <c r="AN48" s="55"/>
    </row>
    <row r="49" spans="3:41" ht="16.5" customHeight="1" thickBot="1" x14ac:dyDescent="0.2">
      <c r="C49" s="249"/>
      <c r="D49" s="688"/>
      <c r="E49" s="688"/>
      <c r="F49" s="689"/>
      <c r="G49" s="689"/>
      <c r="H49" s="690"/>
      <c r="I49" s="67">
        <f>(J49*L49)+(M49*O49)+(P49*R49)</f>
        <v>0</v>
      </c>
      <c r="J49" s="68"/>
      <c r="K49" s="69" t="s">
        <v>340</v>
      </c>
      <c r="L49" s="70"/>
      <c r="M49" s="71"/>
      <c r="N49" s="69" t="s">
        <v>340</v>
      </c>
      <c r="O49" s="72"/>
      <c r="P49" s="68"/>
      <c r="Q49" s="69" t="s">
        <v>340</v>
      </c>
      <c r="R49" s="250"/>
      <c r="S49" s="204"/>
      <c r="T49" s="204"/>
      <c r="U49" s="19" t="s">
        <v>601</v>
      </c>
      <c r="AN49" s="55"/>
    </row>
    <row r="50" spans="3:41" ht="16.5" customHeight="1" thickTop="1" x14ac:dyDescent="0.15">
      <c r="C50" s="249"/>
      <c r="D50" s="688"/>
      <c r="E50" s="688"/>
      <c r="F50" s="689"/>
      <c r="G50" s="689"/>
      <c r="H50" s="690"/>
      <c r="I50" s="67">
        <f>(J50*L50)+(M50*O50)+(P50*R50)</f>
        <v>0</v>
      </c>
      <c r="J50" s="68"/>
      <c r="K50" s="73" t="s">
        <v>340</v>
      </c>
      <c r="L50" s="70"/>
      <c r="M50" s="71"/>
      <c r="N50" s="73" t="s">
        <v>340</v>
      </c>
      <c r="O50" s="72"/>
      <c r="P50" s="68"/>
      <c r="Q50" s="73" t="s">
        <v>340</v>
      </c>
      <c r="R50" s="250"/>
      <c r="S50" s="204"/>
      <c r="T50" s="204"/>
      <c r="U50" s="21"/>
    </row>
    <row r="51" spans="3:41" ht="16.5" customHeight="1" thickBot="1" x14ac:dyDescent="0.2">
      <c r="C51" s="251"/>
      <c r="D51" s="700"/>
      <c r="E51" s="700"/>
      <c r="F51" s="701"/>
      <c r="G51" s="701"/>
      <c r="H51" s="702"/>
      <c r="I51" s="74">
        <f>(J51*L51)+(M51*O51)+(P51*R51)</f>
        <v>0</v>
      </c>
      <c r="J51" s="75"/>
      <c r="K51" s="76" t="s">
        <v>340</v>
      </c>
      <c r="L51" s="77"/>
      <c r="M51" s="78"/>
      <c r="N51" s="76" t="s">
        <v>340</v>
      </c>
      <c r="O51" s="79"/>
      <c r="P51" s="75"/>
      <c r="Q51" s="76" t="s">
        <v>340</v>
      </c>
      <c r="R51" s="252"/>
      <c r="S51" s="204"/>
      <c r="T51" s="204"/>
      <c r="U51" s="499">
        <v>0.3125</v>
      </c>
    </row>
    <row r="52" spans="3:41" ht="18.75" x14ac:dyDescent="0.15">
      <c r="C52" s="227"/>
      <c r="D52" s="225"/>
      <c r="E52" s="225"/>
      <c r="F52" s="225"/>
      <c r="G52" s="225"/>
      <c r="H52" s="225"/>
      <c r="I52" s="225"/>
      <c r="J52" s="225"/>
      <c r="K52" s="225"/>
      <c r="L52" s="225"/>
      <c r="M52" s="225"/>
      <c r="N52" s="225"/>
      <c r="O52" s="225"/>
      <c r="P52" s="225"/>
      <c r="Q52" s="225"/>
      <c r="R52" s="494"/>
      <c r="S52" s="209"/>
      <c r="T52" s="204"/>
      <c r="U52" s="499">
        <v>0.33333333333333331</v>
      </c>
    </row>
    <row r="53" spans="3:41" ht="18.75" x14ac:dyDescent="0.15">
      <c r="C53" s="231" t="s">
        <v>503</v>
      </c>
      <c r="D53" s="178"/>
      <c r="E53" s="178"/>
      <c r="F53" s="225" t="s">
        <v>504</v>
      </c>
      <c r="G53" s="225"/>
      <c r="H53" s="225"/>
      <c r="I53" s="225"/>
      <c r="J53" s="225"/>
      <c r="K53" s="225"/>
      <c r="L53" s="225"/>
      <c r="M53" s="225"/>
      <c r="N53" s="225"/>
      <c r="O53" s="225"/>
      <c r="P53" s="225"/>
      <c r="Q53" s="226"/>
      <c r="R53" s="313"/>
      <c r="S53" s="209"/>
      <c r="T53" s="208"/>
      <c r="U53" s="499">
        <v>0.35416666666666669</v>
      </c>
      <c r="AH53" s="62"/>
      <c r="AI53" s="62"/>
      <c r="AJ53" s="62"/>
      <c r="AK53" s="62"/>
      <c r="AL53" s="62"/>
      <c r="AM53" s="62"/>
      <c r="AN53" s="62"/>
    </row>
    <row r="54" spans="3:41" ht="16.5" customHeight="1" x14ac:dyDescent="0.15">
      <c r="C54" s="703" t="s">
        <v>510</v>
      </c>
      <c r="D54" s="704"/>
      <c r="E54" s="704"/>
      <c r="F54" s="704"/>
      <c r="G54" s="704"/>
      <c r="H54" s="704"/>
      <c r="I54" s="704"/>
      <c r="J54" s="704"/>
      <c r="K54" s="704"/>
      <c r="L54" s="704"/>
      <c r="M54" s="704"/>
      <c r="N54" s="704"/>
      <c r="O54" s="704"/>
      <c r="P54" s="704"/>
      <c r="Q54" s="704"/>
      <c r="R54" s="705"/>
      <c r="S54" s="209"/>
      <c r="T54" s="208"/>
      <c r="U54" s="499">
        <v>0.375</v>
      </c>
      <c r="AH54" s="66"/>
      <c r="AI54" s="66"/>
      <c r="AJ54" s="66"/>
      <c r="AK54" s="66"/>
      <c r="AL54" s="66"/>
      <c r="AM54" s="66"/>
      <c r="AN54" s="66"/>
    </row>
    <row r="55" spans="3:41" ht="16.5" customHeight="1" x14ac:dyDescent="0.15">
      <c r="C55" s="706"/>
      <c r="D55" s="707"/>
      <c r="E55" s="707"/>
      <c r="F55" s="707"/>
      <c r="G55" s="707"/>
      <c r="H55" s="707"/>
      <c r="I55" s="707"/>
      <c r="J55" s="707"/>
      <c r="K55" s="707"/>
      <c r="L55" s="707"/>
      <c r="M55" s="707"/>
      <c r="N55" s="707"/>
      <c r="O55" s="707"/>
      <c r="P55" s="707"/>
      <c r="Q55" s="707"/>
      <c r="R55" s="708"/>
      <c r="S55" s="209"/>
      <c r="T55" s="210"/>
      <c r="U55" s="499">
        <v>0.39583333333333331</v>
      </c>
      <c r="AH55" s="55"/>
      <c r="AI55" s="55"/>
      <c r="AJ55" s="55"/>
      <c r="AK55" s="55"/>
      <c r="AL55" s="55"/>
      <c r="AM55" s="55"/>
      <c r="AN55" s="55"/>
    </row>
    <row r="56" spans="3:41" ht="16.5" customHeight="1" x14ac:dyDescent="0.15">
      <c r="C56" s="706"/>
      <c r="D56" s="707"/>
      <c r="E56" s="707"/>
      <c r="F56" s="707"/>
      <c r="G56" s="707"/>
      <c r="H56" s="707"/>
      <c r="I56" s="707"/>
      <c r="J56" s="707"/>
      <c r="K56" s="707"/>
      <c r="L56" s="707"/>
      <c r="M56" s="707"/>
      <c r="N56" s="707"/>
      <c r="O56" s="707"/>
      <c r="P56" s="707"/>
      <c r="Q56" s="707"/>
      <c r="R56" s="708"/>
      <c r="S56" s="209"/>
      <c r="T56" s="210"/>
      <c r="U56" s="499">
        <v>0.41666666666666669</v>
      </c>
      <c r="AH56" s="55"/>
      <c r="AI56" s="55"/>
      <c r="AJ56" s="55"/>
      <c r="AK56" s="55"/>
      <c r="AL56" s="55"/>
      <c r="AM56" s="55"/>
      <c r="AN56" s="55"/>
      <c r="AO56" s="55"/>
    </row>
    <row r="57" spans="3:41" ht="16.5" customHeight="1" x14ac:dyDescent="0.15">
      <c r="C57" s="706"/>
      <c r="D57" s="707"/>
      <c r="E57" s="707"/>
      <c r="F57" s="707"/>
      <c r="G57" s="707"/>
      <c r="H57" s="707"/>
      <c r="I57" s="707"/>
      <c r="J57" s="707"/>
      <c r="K57" s="707"/>
      <c r="L57" s="707"/>
      <c r="M57" s="707"/>
      <c r="N57" s="707"/>
      <c r="O57" s="707"/>
      <c r="P57" s="707"/>
      <c r="Q57" s="707"/>
      <c r="R57" s="708"/>
      <c r="S57" s="204"/>
      <c r="T57" s="204"/>
      <c r="U57" s="499">
        <v>0.4375</v>
      </c>
    </row>
    <row r="58" spans="3:41" ht="16.5" customHeight="1" x14ac:dyDescent="0.15">
      <c r="C58" s="706"/>
      <c r="D58" s="707"/>
      <c r="E58" s="707"/>
      <c r="F58" s="707"/>
      <c r="G58" s="707"/>
      <c r="H58" s="707"/>
      <c r="I58" s="707"/>
      <c r="J58" s="707"/>
      <c r="K58" s="707"/>
      <c r="L58" s="707"/>
      <c r="M58" s="707"/>
      <c r="N58" s="707"/>
      <c r="O58" s="707"/>
      <c r="P58" s="707"/>
      <c r="Q58" s="707"/>
      <c r="R58" s="708"/>
      <c r="S58" s="204"/>
      <c r="T58" s="204"/>
      <c r="U58" s="499">
        <v>0.45833333333333331</v>
      </c>
    </row>
    <row r="59" spans="3:41" ht="16.5" customHeight="1" x14ac:dyDescent="0.15">
      <c r="C59" s="706"/>
      <c r="D59" s="707"/>
      <c r="E59" s="707"/>
      <c r="F59" s="707"/>
      <c r="G59" s="707"/>
      <c r="H59" s="707"/>
      <c r="I59" s="707"/>
      <c r="J59" s="707"/>
      <c r="K59" s="707"/>
      <c r="L59" s="707"/>
      <c r="M59" s="707"/>
      <c r="N59" s="707"/>
      <c r="O59" s="707"/>
      <c r="P59" s="707"/>
      <c r="Q59" s="707"/>
      <c r="R59" s="708"/>
      <c r="S59" s="204"/>
      <c r="T59" s="204"/>
      <c r="U59" s="499">
        <v>0.47916666666666669</v>
      </c>
    </row>
    <row r="60" spans="3:41" ht="16.5" customHeight="1" x14ac:dyDescent="0.15">
      <c r="C60" s="706"/>
      <c r="D60" s="707"/>
      <c r="E60" s="707"/>
      <c r="F60" s="707"/>
      <c r="G60" s="707"/>
      <c r="H60" s="707"/>
      <c r="I60" s="707"/>
      <c r="J60" s="707"/>
      <c r="K60" s="707"/>
      <c r="L60" s="707"/>
      <c r="M60" s="707"/>
      <c r="N60" s="707"/>
      <c r="O60" s="707"/>
      <c r="P60" s="707"/>
      <c r="Q60" s="707"/>
      <c r="R60" s="708"/>
      <c r="S60" s="204"/>
      <c r="T60" s="204"/>
      <c r="U60" s="499">
        <v>0.5</v>
      </c>
    </row>
    <row r="61" spans="3:41" ht="16.5" customHeight="1" thickBot="1" x14ac:dyDescent="0.2">
      <c r="C61" s="709"/>
      <c r="D61" s="710"/>
      <c r="E61" s="710"/>
      <c r="F61" s="710"/>
      <c r="G61" s="710"/>
      <c r="H61" s="710"/>
      <c r="I61" s="710"/>
      <c r="J61" s="710"/>
      <c r="K61" s="710"/>
      <c r="L61" s="710"/>
      <c r="M61" s="710"/>
      <c r="N61" s="710"/>
      <c r="O61" s="710"/>
      <c r="P61" s="710"/>
      <c r="Q61" s="710"/>
      <c r="R61" s="711"/>
      <c r="S61" s="204"/>
      <c r="T61" s="204"/>
      <c r="U61" s="500">
        <v>0.52083333333333337</v>
      </c>
    </row>
    <row r="62" spans="3:41" ht="16.5" customHeight="1" x14ac:dyDescent="0.15">
      <c r="C62" s="493"/>
      <c r="D62" s="493"/>
      <c r="E62" s="493"/>
      <c r="F62" s="493"/>
      <c r="G62" s="493"/>
      <c r="H62" s="493"/>
      <c r="I62" s="493"/>
      <c r="J62" s="493"/>
      <c r="K62" s="493"/>
      <c r="L62" s="493"/>
      <c r="M62" s="493"/>
      <c r="N62" s="493"/>
      <c r="O62" s="493"/>
      <c r="P62" s="493"/>
      <c r="Q62" s="493"/>
      <c r="R62" s="493"/>
      <c r="S62" s="204"/>
      <c r="T62" s="204"/>
    </row>
    <row r="63" spans="3:41" ht="16.5" customHeight="1" x14ac:dyDescent="0.15">
      <c r="S63" s="204"/>
      <c r="T63" s="204"/>
    </row>
    <row r="64" spans="3:41" ht="16.5" customHeight="1" x14ac:dyDescent="0.15"/>
  </sheetData>
  <mergeCells count="77">
    <mergeCell ref="D50:E50"/>
    <mergeCell ref="F50:H50"/>
    <mergeCell ref="D51:E51"/>
    <mergeCell ref="F51:H51"/>
    <mergeCell ref="C54:R61"/>
    <mergeCell ref="D49:E49"/>
    <mergeCell ref="F49:H49"/>
    <mergeCell ref="D43:E43"/>
    <mergeCell ref="F43:H43"/>
    <mergeCell ref="K43:L43"/>
    <mergeCell ref="D47:E47"/>
    <mergeCell ref="F47:H47"/>
    <mergeCell ref="J47:R47"/>
    <mergeCell ref="D48:E48"/>
    <mergeCell ref="F48:H48"/>
    <mergeCell ref="M43:P43"/>
    <mergeCell ref="D44:E44"/>
    <mergeCell ref="F44:H44"/>
    <mergeCell ref="K44:L44"/>
    <mergeCell ref="M44:P44"/>
    <mergeCell ref="D41:E41"/>
    <mergeCell ref="F41:H41"/>
    <mergeCell ref="K41:L41"/>
    <mergeCell ref="M41:P41"/>
    <mergeCell ref="D42:E42"/>
    <mergeCell ref="F42:H42"/>
    <mergeCell ref="K42:L42"/>
    <mergeCell ref="M42:P42"/>
    <mergeCell ref="P36:R36"/>
    <mergeCell ref="P37:R37"/>
    <mergeCell ref="D40:E40"/>
    <mergeCell ref="F40:H40"/>
    <mergeCell ref="K40:L40"/>
    <mergeCell ref="M40:P40"/>
    <mergeCell ref="P31:R31"/>
    <mergeCell ref="P32:R32"/>
    <mergeCell ref="P33:R33"/>
    <mergeCell ref="P34:R34"/>
    <mergeCell ref="P35:R35"/>
    <mergeCell ref="C21:C25"/>
    <mergeCell ref="D22:D23"/>
    <mergeCell ref="D24:D25"/>
    <mergeCell ref="C31:C32"/>
    <mergeCell ref="D31:G31"/>
    <mergeCell ref="C28:M28"/>
    <mergeCell ref="C29:O29"/>
    <mergeCell ref="H31:K31"/>
    <mergeCell ref="L31:O31"/>
    <mergeCell ref="C9:D9"/>
    <mergeCell ref="U10:W11"/>
    <mergeCell ref="C12:C19"/>
    <mergeCell ref="E12:J12"/>
    <mergeCell ref="K12:M12"/>
    <mergeCell ref="N12:N19"/>
    <mergeCell ref="D13:D16"/>
    <mergeCell ref="E13:E16"/>
    <mergeCell ref="F13:F16"/>
    <mergeCell ref="G13:G16"/>
    <mergeCell ref="H13:H16"/>
    <mergeCell ref="I13:I16"/>
    <mergeCell ref="J13:J16"/>
    <mergeCell ref="K13:K16"/>
    <mergeCell ref="L13:L16"/>
    <mergeCell ref="M13:M16"/>
    <mergeCell ref="R2:R3"/>
    <mergeCell ref="C3:L3"/>
    <mergeCell ref="C5:R5"/>
    <mergeCell ref="C6:R6"/>
    <mergeCell ref="C8:D8"/>
    <mergeCell ref="E8:L8"/>
    <mergeCell ref="M8:N8"/>
    <mergeCell ref="O8:R8"/>
    <mergeCell ref="C2:L2"/>
    <mergeCell ref="M2:N3"/>
    <mergeCell ref="O2:O3"/>
    <mergeCell ref="P2:P3"/>
    <mergeCell ref="Q2:Q3"/>
  </mergeCells>
  <phoneticPr fontId="1"/>
  <conditionalFormatting sqref="H38:P38">
    <cfRule type="cellIs" dxfId="77" priority="16" stopIfTrue="1" operator="equal">
      <formula>0</formula>
    </cfRule>
  </conditionalFormatting>
  <conditionalFormatting sqref="P49:P51">
    <cfRule type="cellIs" dxfId="76" priority="15" stopIfTrue="1" operator="equal">
      <formula>0</formula>
    </cfRule>
  </conditionalFormatting>
  <conditionalFormatting sqref="E32">
    <cfRule type="cellIs" dxfId="75" priority="14" stopIfTrue="1" operator="equal">
      <formula>0</formula>
    </cfRule>
  </conditionalFormatting>
  <conditionalFormatting sqref="G32">
    <cfRule type="cellIs" dxfId="74" priority="13" stopIfTrue="1" operator="equal">
      <formula>0</formula>
    </cfRule>
  </conditionalFormatting>
  <conditionalFormatting sqref="I32">
    <cfRule type="cellIs" dxfId="73" priority="12" stopIfTrue="1" operator="equal">
      <formula>0</formula>
    </cfRule>
  </conditionalFormatting>
  <conditionalFormatting sqref="M32">
    <cfRule type="cellIs" dxfId="72" priority="11" stopIfTrue="1" operator="equal">
      <formula>0</formula>
    </cfRule>
  </conditionalFormatting>
  <conditionalFormatting sqref="K32">
    <cfRule type="cellIs" dxfId="71" priority="10" stopIfTrue="1" operator="equal">
      <formula>0</formula>
    </cfRule>
  </conditionalFormatting>
  <conditionalFormatting sqref="O32">
    <cfRule type="cellIs" dxfId="70" priority="9" stopIfTrue="1" operator="equal">
      <formula>0</formula>
    </cfRule>
  </conditionalFormatting>
  <conditionalFormatting sqref="O2:O3 Q2:Q3">
    <cfRule type="containsBlanks" dxfId="69" priority="17" stopIfTrue="1">
      <formula>LEN(TRIM(O2))=0</formula>
    </cfRule>
  </conditionalFormatting>
  <conditionalFormatting sqref="E8:L8 F9 H9 J9 M9 O9 O8:R8">
    <cfRule type="containsBlanks" dxfId="68" priority="8" stopIfTrue="1">
      <formula>LEN(TRIM(E8))=0</formula>
    </cfRule>
  </conditionalFormatting>
  <conditionalFormatting sqref="E17:M18">
    <cfRule type="containsBlanks" dxfId="67" priority="7" stopIfTrue="1">
      <formula>LEN(TRIM(E17))=0</formula>
    </cfRule>
  </conditionalFormatting>
  <conditionalFormatting sqref="H22:R25">
    <cfRule type="containsBlanks" dxfId="66" priority="6" stopIfTrue="1">
      <formula>LEN(TRIM(H22))=0</formula>
    </cfRule>
  </conditionalFormatting>
  <conditionalFormatting sqref="C36:C37 E36:G37 I36:K37 M36:R37">
    <cfRule type="containsBlanks" dxfId="65" priority="5" stopIfTrue="1">
      <formula>LEN(TRIM(C36))=0</formula>
    </cfRule>
  </conditionalFormatting>
  <conditionalFormatting sqref="L49:M51 O49:P51 R49:R51 K42:Q44 C41:I44 C49:J51">
    <cfRule type="containsBlanks" dxfId="64" priority="4" stopIfTrue="1">
      <formula>LEN(TRIM(C41))=0</formula>
    </cfRule>
  </conditionalFormatting>
  <conditionalFormatting sqref="C62:R62 C54">
    <cfRule type="containsBlanks" dxfId="63" priority="3" stopIfTrue="1">
      <formula>LEN(TRIM(C54))=0</formula>
    </cfRule>
  </conditionalFormatting>
  <conditionalFormatting sqref="D36:D37">
    <cfRule type="containsBlanks" dxfId="62" priority="2" stopIfTrue="1">
      <formula>LEN(TRIM(D36))=0</formula>
    </cfRule>
  </conditionalFormatting>
  <conditionalFormatting sqref="P48">
    <cfRule type="cellIs" dxfId="61" priority="1" stopIfTrue="1" operator="equal">
      <formula>0</formula>
    </cfRule>
  </conditionalFormatting>
  <dataValidations count="5">
    <dataValidation type="list" allowBlank="1" showInputMessage="1" showErrorMessage="1" sqref="D49:E51" xr:uid="{00000000-0002-0000-0200-000000000000}">
      <formula1>$U$32:$U$35</formula1>
    </dataValidation>
    <dataValidation type="list" allowBlank="1" showInputMessage="1" showErrorMessage="1" sqref="F41:H44" xr:uid="{00000000-0002-0000-0200-000003000000}">
      <formula1>$U$39:$U$45</formula1>
    </dataValidation>
    <dataValidation type="list" allowBlank="1" showInputMessage="1" showErrorMessage="1" sqref="D41:E44" xr:uid="{993869A5-EA9F-4341-8A9B-5219548617E0}">
      <formula1>$U$50:$U$61</formula1>
    </dataValidation>
    <dataValidation type="list" allowBlank="1" showInputMessage="1" showErrorMessage="1" sqref="F49:H51" xr:uid="{00000000-0002-0000-0200-000001000000}">
      <formula1>$U$13:$U$31</formula1>
    </dataValidation>
    <dataValidation type="list" allowBlank="1" showInputMessage="1" showErrorMessage="1" sqref="M42:P44" xr:uid="{00000000-0002-0000-0200-000002000000}">
      <formula1>$W$13:$W$38</formula1>
    </dataValidation>
  </dataValidations>
  <pageMargins left="0.7" right="0.7"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1">
              <controlPr defaultSize="0" autoFill="0" autoLine="0" autoPict="0">
                <anchor moveWithCells="1">
                  <from>
                    <xdr:col>15</xdr:col>
                    <xdr:colOff>57150</xdr:colOff>
                    <xdr:row>31</xdr:row>
                    <xdr:rowOff>9525</xdr:rowOff>
                  </from>
                  <to>
                    <xdr:col>17</xdr:col>
                    <xdr:colOff>200025</xdr:colOff>
                    <xdr:row>32</xdr:row>
                    <xdr:rowOff>28575</xdr:rowOff>
                  </to>
                </anchor>
              </controlPr>
            </control>
          </mc:Choice>
        </mc:AlternateContent>
        <mc:AlternateContent xmlns:mc="http://schemas.openxmlformats.org/markup-compatibility/2006">
          <mc:Choice Requires="x14">
            <control shapeId="25602" r:id="rId5" name="Option Button 2">
              <controlPr defaultSize="0" autoFill="0" autoLine="0" autoPict="0">
                <anchor moveWithCells="1">
                  <from>
                    <xdr:col>16</xdr:col>
                    <xdr:colOff>238125</xdr:colOff>
                    <xdr:row>31</xdr:row>
                    <xdr:rowOff>9525</xdr:rowOff>
                  </from>
                  <to>
                    <xdr:col>18</xdr:col>
                    <xdr:colOff>0</xdr:colOff>
                    <xdr:row>32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S154"/>
  <sheetViews>
    <sheetView view="pageBreakPreview" topLeftCell="C1" zoomScaleNormal="100" zoomScaleSheetLayoutView="100" workbookViewId="0">
      <selection activeCell="BA22" sqref="BA22"/>
    </sheetView>
  </sheetViews>
  <sheetFormatPr defaultColWidth="1.875" defaultRowHeight="7.5" customHeight="1" x14ac:dyDescent="0.15"/>
  <cols>
    <col min="1" max="2" width="6.125" style="86" hidden="1" customWidth="1"/>
    <col min="3" max="5" width="1.875" style="86"/>
    <col min="6" max="6" width="1.875" style="86" customWidth="1"/>
    <col min="7" max="67" width="1.875" style="86"/>
    <col min="68" max="68" width="2.5" style="86" customWidth="1"/>
    <col min="69" max="70" width="1.875" style="86"/>
    <col min="71" max="71" width="2.375" style="86" bestFit="1" customWidth="1"/>
    <col min="72" max="73" width="1.875" style="86"/>
    <col min="74" max="74" width="1.625" style="86" customWidth="1"/>
    <col min="75" max="75" width="2.625" style="86" customWidth="1"/>
    <col min="76" max="78" width="1.875" style="86"/>
    <col min="79" max="79" width="1.125" style="86" customWidth="1"/>
    <col min="80" max="80" width="2.25" style="86" customWidth="1"/>
    <col min="81" max="92" width="1.875" style="86"/>
    <col min="93" max="93" width="1.875" style="305"/>
    <col min="94" max="94" width="5.125" style="86" hidden="1" customWidth="1"/>
    <col min="95" max="95" width="2.375" style="86" bestFit="1" customWidth="1"/>
    <col min="96" max="16384" width="1.875" style="86"/>
  </cols>
  <sheetData>
    <row r="1" spans="1:97" ht="21" customHeight="1" x14ac:dyDescent="0.15">
      <c r="A1" s="305"/>
      <c r="B1" s="305"/>
      <c r="C1" s="881" t="s">
        <v>199</v>
      </c>
      <c r="D1" s="874"/>
      <c r="E1" s="874"/>
      <c r="F1" s="874"/>
      <c r="G1" s="874"/>
      <c r="H1" s="874"/>
      <c r="I1" s="874"/>
      <c r="J1" s="874" t="s">
        <v>149</v>
      </c>
      <c r="K1" s="874"/>
      <c r="L1" s="874"/>
      <c r="M1" s="874"/>
      <c r="N1" s="882"/>
      <c r="O1" s="882"/>
      <c r="P1" s="882"/>
      <c r="Q1" s="874" t="s">
        <v>200</v>
      </c>
      <c r="R1" s="874"/>
      <c r="S1" s="873"/>
      <c r="T1" s="873"/>
      <c r="U1" s="874" t="s">
        <v>201</v>
      </c>
      <c r="V1" s="874"/>
      <c r="W1" s="873"/>
      <c r="X1" s="873"/>
      <c r="Y1" s="874" t="s">
        <v>20</v>
      </c>
      <c r="Z1" s="874"/>
      <c r="AA1" s="319"/>
      <c r="AB1" s="319"/>
      <c r="AC1" s="319"/>
      <c r="AD1" s="319"/>
      <c r="AE1" s="319"/>
      <c r="AF1" s="319"/>
      <c r="AG1" s="319"/>
      <c r="AH1" s="319"/>
      <c r="AI1" s="319"/>
      <c r="AJ1" s="319"/>
      <c r="AK1" s="319"/>
      <c r="AL1" s="319"/>
      <c r="AM1" s="863" t="s">
        <v>147</v>
      </c>
      <c r="AN1" s="863"/>
      <c r="AO1" s="863"/>
      <c r="AP1" s="863"/>
      <c r="AQ1" s="863"/>
      <c r="AR1" s="863"/>
      <c r="AS1" s="863"/>
      <c r="AT1" s="863"/>
      <c r="AU1" s="863"/>
      <c r="AV1" s="863"/>
      <c r="AW1" s="863"/>
      <c r="AX1" s="863"/>
      <c r="AY1" s="863"/>
      <c r="AZ1" s="863"/>
      <c r="BA1" s="863"/>
      <c r="BB1" s="863"/>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38" t="s">
        <v>150</v>
      </c>
      <c r="CA1" s="319"/>
      <c r="CB1" s="319"/>
      <c r="CC1" s="319"/>
      <c r="CD1" s="319"/>
      <c r="CE1" s="319"/>
      <c r="CF1" s="319"/>
      <c r="CG1" s="319"/>
      <c r="CH1" s="319"/>
      <c r="CI1" s="319"/>
      <c r="CJ1" s="338" t="s">
        <v>549</v>
      </c>
      <c r="CK1" s="319"/>
      <c r="CL1" s="319"/>
      <c r="CM1" s="319"/>
      <c r="CN1" s="327"/>
    </row>
    <row r="2" spans="1:97" ht="4.5" customHeight="1" x14ac:dyDescent="0.15">
      <c r="A2" s="305"/>
      <c r="B2" s="305"/>
      <c r="C2" s="339"/>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21"/>
    </row>
    <row r="3" spans="1:97" ht="15.75" customHeight="1" x14ac:dyDescent="0.15">
      <c r="A3" s="305"/>
      <c r="B3" s="304"/>
      <c r="C3" s="340" t="s">
        <v>167</v>
      </c>
      <c r="D3" s="306"/>
      <c r="E3" s="306"/>
      <c r="F3" s="306"/>
      <c r="G3" s="307"/>
      <c r="H3" s="307"/>
      <c r="I3" s="308"/>
      <c r="J3" s="308"/>
      <c r="K3" s="308"/>
      <c r="L3" s="309"/>
      <c r="M3" s="310" t="s">
        <v>179</v>
      </c>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864" t="s">
        <v>168</v>
      </c>
      <c r="BE3" s="864"/>
      <c r="BF3" s="864"/>
      <c r="BG3" s="864"/>
      <c r="BH3" s="870" t="s">
        <v>171</v>
      </c>
      <c r="BI3" s="870"/>
      <c r="BJ3" s="870"/>
      <c r="BK3" s="870" t="s">
        <v>169</v>
      </c>
      <c r="BL3" s="870"/>
      <c r="BM3" s="870"/>
      <c r="BN3" s="870" t="s">
        <v>173</v>
      </c>
      <c r="BO3" s="870"/>
      <c r="BP3" s="870"/>
      <c r="BQ3" s="870" t="s">
        <v>170</v>
      </c>
      <c r="BR3" s="870"/>
      <c r="BS3" s="870"/>
      <c r="BT3" s="870" t="s">
        <v>172</v>
      </c>
      <c r="BU3" s="870"/>
      <c r="BV3" s="870"/>
      <c r="BW3" s="304"/>
      <c r="BX3" s="304"/>
      <c r="BY3" s="304"/>
      <c r="BZ3" s="304"/>
      <c r="CA3" s="304"/>
      <c r="CB3" s="304"/>
      <c r="CC3" s="304"/>
      <c r="CD3" s="304"/>
      <c r="CE3" s="304"/>
      <c r="CF3" s="304"/>
      <c r="CG3" s="304"/>
      <c r="CH3" s="304"/>
      <c r="CI3" s="304"/>
      <c r="CJ3" s="304"/>
      <c r="CK3" s="463"/>
      <c r="CL3" s="463"/>
      <c r="CM3" s="712"/>
      <c r="CN3" s="712"/>
      <c r="CO3" s="86"/>
    </row>
    <row r="4" spans="1:97" ht="13.5" customHeight="1" x14ac:dyDescent="0.15">
      <c r="A4" s="305" t="b">
        <v>0</v>
      </c>
      <c r="B4" s="304"/>
      <c r="C4" s="856"/>
      <c r="D4" s="857"/>
      <c r="E4" s="838" t="str">
        <f>IF(A4=TRUE,"","未")</f>
        <v>未</v>
      </c>
      <c r="F4" s="838"/>
      <c r="G4" s="91" t="s">
        <v>180</v>
      </c>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7"/>
      <c r="BB4" s="304"/>
      <c r="BC4" s="304"/>
      <c r="BD4" s="864"/>
      <c r="BE4" s="864"/>
      <c r="BF4" s="864"/>
      <c r="BG4" s="864"/>
      <c r="BH4" s="813"/>
      <c r="BI4" s="813"/>
      <c r="BJ4" s="813"/>
      <c r="BK4" s="813"/>
      <c r="BL4" s="813"/>
      <c r="BM4" s="813"/>
      <c r="BN4" s="813"/>
      <c r="BO4" s="813"/>
      <c r="BP4" s="813"/>
      <c r="BQ4" s="813"/>
      <c r="BR4" s="813"/>
      <c r="BS4" s="813"/>
      <c r="BT4" s="813"/>
      <c r="BU4" s="813"/>
      <c r="BV4" s="813"/>
      <c r="BW4" s="304"/>
      <c r="BX4" s="304"/>
      <c r="BY4" s="304"/>
      <c r="BZ4" s="304"/>
      <c r="CA4" s="304"/>
      <c r="CB4" s="304"/>
      <c r="CC4" s="304"/>
      <c r="CD4" s="304"/>
      <c r="CE4" s="304"/>
      <c r="CF4" s="304"/>
      <c r="CG4" s="304"/>
      <c r="CH4" s="304"/>
      <c r="CI4" s="304"/>
      <c r="CJ4" s="304"/>
      <c r="CK4" s="463"/>
      <c r="CL4" s="463"/>
      <c r="CM4" s="712"/>
      <c r="CN4" s="712"/>
      <c r="CO4" s="86"/>
    </row>
    <row r="5" spans="1:97" ht="13.5" customHeight="1" x14ac:dyDescent="0.15">
      <c r="A5" s="305" t="b">
        <v>0</v>
      </c>
      <c r="B5" s="304"/>
      <c r="C5" s="856"/>
      <c r="D5" s="857"/>
      <c r="E5" s="839" t="str">
        <f>IF(A5=TRUE,"","未")</f>
        <v>未</v>
      </c>
      <c r="F5" s="839"/>
      <c r="G5" s="90" t="s">
        <v>492</v>
      </c>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9"/>
      <c r="BB5" s="304"/>
      <c r="BC5" s="304"/>
      <c r="BD5" s="864"/>
      <c r="BE5" s="864"/>
      <c r="BF5" s="864"/>
      <c r="BG5" s="864"/>
      <c r="BH5" s="813"/>
      <c r="BI5" s="813"/>
      <c r="BJ5" s="813"/>
      <c r="BK5" s="813"/>
      <c r="BL5" s="813"/>
      <c r="BM5" s="813"/>
      <c r="BN5" s="813"/>
      <c r="BO5" s="813"/>
      <c r="BP5" s="813"/>
      <c r="BQ5" s="813"/>
      <c r="BR5" s="813"/>
      <c r="BS5" s="813"/>
      <c r="BT5" s="813"/>
      <c r="BU5" s="813"/>
      <c r="BV5" s="813"/>
      <c r="BW5" s="304"/>
      <c r="BX5" s="304"/>
      <c r="BY5" s="304"/>
      <c r="BZ5" s="304"/>
      <c r="CA5" s="304"/>
      <c r="CB5" s="304"/>
      <c r="CC5" s="304"/>
      <c r="CD5" s="304"/>
      <c r="CE5" s="304"/>
      <c r="CF5" s="304"/>
      <c r="CG5" s="304"/>
      <c r="CH5" s="304"/>
      <c r="CI5" s="304"/>
      <c r="CJ5" s="304"/>
      <c r="CK5" s="463"/>
      <c r="CL5" s="463"/>
      <c r="CM5" s="712"/>
      <c r="CN5" s="712"/>
      <c r="CO5" s="86"/>
    </row>
    <row r="6" spans="1:97" ht="13.5" customHeight="1" x14ac:dyDescent="0.15">
      <c r="A6" s="305" t="b">
        <v>0</v>
      </c>
      <c r="B6" s="304"/>
      <c r="C6" s="856"/>
      <c r="D6" s="857"/>
      <c r="E6" s="839" t="str">
        <f>IF(A6=TRUE,"","未")</f>
        <v>未</v>
      </c>
      <c r="F6" s="839"/>
      <c r="G6" s="92" t="s">
        <v>493</v>
      </c>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1"/>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21"/>
      <c r="CP6" s="305"/>
      <c r="CQ6" s="305"/>
      <c r="CR6" s="305"/>
      <c r="CS6" s="305"/>
    </row>
    <row r="7" spans="1:97" ht="13.5" customHeight="1" x14ac:dyDescent="0.15">
      <c r="A7" s="305" t="b">
        <v>0</v>
      </c>
      <c r="B7" s="304"/>
      <c r="C7" s="856"/>
      <c r="D7" s="857"/>
      <c r="E7" s="840" t="str">
        <f>IF(A7=TRUE,"","未")</f>
        <v>未</v>
      </c>
      <c r="F7" s="840"/>
      <c r="G7" s="93" t="s">
        <v>494</v>
      </c>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3"/>
      <c r="BB7" s="304"/>
      <c r="BC7" s="304"/>
      <c r="BD7" s="871"/>
      <c r="BE7" s="871"/>
      <c r="BF7" s="871"/>
      <c r="BG7" s="312" t="s">
        <v>174</v>
      </c>
      <c r="BH7" s="313" t="s">
        <v>175</v>
      </c>
      <c r="BI7" s="313"/>
      <c r="BJ7" s="313"/>
      <c r="BK7" s="313"/>
      <c r="BL7" s="313"/>
      <c r="BM7" s="304"/>
      <c r="BN7" s="304"/>
      <c r="BO7" s="96"/>
      <c r="BP7" s="96"/>
      <c r="BQ7" s="96"/>
      <c r="BR7" s="312" t="s">
        <v>174</v>
      </c>
      <c r="BS7" s="313" t="s">
        <v>176</v>
      </c>
      <c r="BT7" s="313"/>
      <c r="BU7" s="313"/>
      <c r="BV7" s="313"/>
      <c r="BW7" s="313"/>
      <c r="BX7" s="95"/>
      <c r="BY7" s="95"/>
      <c r="BZ7" s="95"/>
      <c r="CA7" s="304"/>
      <c r="CB7" s="304"/>
      <c r="CC7" s="304"/>
      <c r="CD7" s="304"/>
      <c r="CE7" s="304"/>
      <c r="CF7" s="831" t="s">
        <v>162</v>
      </c>
      <c r="CG7" s="831"/>
      <c r="CH7" s="314" t="s">
        <v>174</v>
      </c>
      <c r="CI7" s="713" t="s">
        <v>177</v>
      </c>
      <c r="CJ7" s="713"/>
      <c r="CK7" s="713"/>
      <c r="CL7" s="713"/>
      <c r="CM7" s="713"/>
      <c r="CN7" s="321"/>
    </row>
    <row r="8" spans="1:97" s="305" customFormat="1" ht="3" customHeight="1" thickBot="1" x14ac:dyDescent="0.2">
      <c r="C8" s="920"/>
      <c r="D8" s="921"/>
      <c r="E8" s="921"/>
      <c r="F8" s="921"/>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922"/>
      <c r="AN8" s="922"/>
      <c r="AO8" s="922"/>
      <c r="AP8" s="922"/>
      <c r="AQ8" s="922"/>
      <c r="AR8" s="922"/>
      <c r="AS8" s="922"/>
      <c r="AT8" s="922"/>
      <c r="AU8" s="922"/>
      <c r="AV8" s="922"/>
      <c r="AW8" s="922"/>
      <c r="AX8" s="922"/>
      <c r="AY8" s="922"/>
      <c r="AZ8" s="922"/>
      <c r="BA8" s="922"/>
      <c r="BB8" s="922"/>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1"/>
      <c r="CA8" s="304"/>
      <c r="CB8" s="304"/>
      <c r="CC8" s="304"/>
      <c r="CD8" s="304"/>
      <c r="CE8" s="304"/>
      <c r="CF8" s="304"/>
      <c r="CG8" s="304"/>
      <c r="CH8" s="304"/>
      <c r="CI8" s="304"/>
      <c r="CJ8" s="311"/>
      <c r="CK8" s="304"/>
      <c r="CL8" s="304"/>
      <c r="CM8" s="304"/>
      <c r="CN8" s="321"/>
    </row>
    <row r="9" spans="1:97" ht="21" customHeight="1" x14ac:dyDescent="0.15">
      <c r="A9" s="305"/>
      <c r="B9" s="305"/>
      <c r="C9" s="923" t="s">
        <v>30</v>
      </c>
      <c r="D9" s="924"/>
      <c r="E9" s="924"/>
      <c r="F9" s="925"/>
      <c r="G9" s="926"/>
      <c r="H9" s="927"/>
      <c r="I9" s="927"/>
      <c r="J9" s="927"/>
      <c r="K9" s="927"/>
      <c r="L9" s="927"/>
      <c r="M9" s="927"/>
      <c r="N9" s="927"/>
      <c r="O9" s="927"/>
      <c r="P9" s="927"/>
      <c r="Q9" s="927"/>
      <c r="R9" s="927"/>
      <c r="S9" s="927"/>
      <c r="T9" s="927"/>
      <c r="U9" s="927"/>
      <c r="V9" s="927"/>
      <c r="W9" s="928"/>
      <c r="X9" s="929" t="s">
        <v>30</v>
      </c>
      <c r="Y9" s="930"/>
      <c r="Z9" s="931"/>
      <c r="AA9" s="926"/>
      <c r="AB9" s="927"/>
      <c r="AC9" s="927"/>
      <c r="AD9" s="927"/>
      <c r="AE9" s="927"/>
      <c r="AF9" s="927"/>
      <c r="AG9" s="927"/>
      <c r="AH9" s="927"/>
      <c r="AI9" s="927"/>
      <c r="AJ9" s="927"/>
      <c r="AK9" s="928"/>
      <c r="AL9" s="932" t="s">
        <v>30</v>
      </c>
      <c r="AM9" s="932"/>
      <c r="AN9" s="933"/>
      <c r="AO9" s="926"/>
      <c r="AP9" s="927"/>
      <c r="AQ9" s="927"/>
      <c r="AR9" s="927"/>
      <c r="AS9" s="927"/>
      <c r="AT9" s="927"/>
      <c r="AU9" s="927"/>
      <c r="AV9" s="927"/>
      <c r="AW9" s="927"/>
      <c r="AX9" s="927"/>
      <c r="AY9" s="928"/>
      <c r="AZ9" s="934" t="s">
        <v>140</v>
      </c>
      <c r="BA9" s="935"/>
      <c r="BB9" s="936"/>
      <c r="BC9" s="936"/>
      <c r="BD9" s="936"/>
      <c r="BE9" s="936"/>
      <c r="BF9" s="936"/>
      <c r="BG9" s="936"/>
      <c r="BH9" s="936"/>
      <c r="BI9" s="937"/>
      <c r="BJ9" s="818" t="s">
        <v>155</v>
      </c>
      <c r="BK9" s="819"/>
      <c r="BL9" s="819"/>
      <c r="BM9" s="819"/>
      <c r="BN9" s="819"/>
      <c r="BO9" s="819"/>
      <c r="BP9" s="819"/>
      <c r="BQ9" s="819"/>
      <c r="BR9" s="819"/>
      <c r="BS9" s="819"/>
      <c r="BT9" s="819"/>
      <c r="BU9" s="819"/>
      <c r="BV9" s="819"/>
      <c r="BW9" s="819"/>
      <c r="BX9" s="819"/>
      <c r="BY9" s="819"/>
      <c r="BZ9" s="819"/>
      <c r="CA9" s="819"/>
      <c r="CB9" s="819"/>
      <c r="CC9" s="819"/>
      <c r="CD9" s="819"/>
      <c r="CE9" s="819"/>
      <c r="CF9" s="819"/>
      <c r="CG9" s="819"/>
      <c r="CH9" s="819"/>
      <c r="CI9" s="887" t="str">
        <f>IF(OR(CP9=1,CP9=2),"","未")</f>
        <v/>
      </c>
      <c r="CJ9" s="887"/>
      <c r="CK9" s="319"/>
      <c r="CL9" s="823"/>
      <c r="CM9" s="823"/>
      <c r="CN9" s="905"/>
      <c r="CP9" s="86">
        <v>1</v>
      </c>
    </row>
    <row r="10" spans="1:97" ht="21" customHeight="1" thickBot="1" x14ac:dyDescent="0.2">
      <c r="A10" s="305"/>
      <c r="B10" s="305"/>
      <c r="C10" s="974" t="s">
        <v>0</v>
      </c>
      <c r="D10" s="781"/>
      <c r="E10" s="781"/>
      <c r="F10" s="975"/>
      <c r="G10" s="910"/>
      <c r="H10" s="911"/>
      <c r="I10" s="911"/>
      <c r="J10" s="911"/>
      <c r="K10" s="911"/>
      <c r="L10" s="911"/>
      <c r="M10" s="911"/>
      <c r="N10" s="911"/>
      <c r="O10" s="911"/>
      <c r="P10" s="911"/>
      <c r="Q10" s="911"/>
      <c r="R10" s="911"/>
      <c r="S10" s="911"/>
      <c r="T10" s="911"/>
      <c r="U10" s="911"/>
      <c r="V10" s="911"/>
      <c r="W10" s="912"/>
      <c r="X10" s="907" t="s">
        <v>145</v>
      </c>
      <c r="Y10" s="908"/>
      <c r="Z10" s="909"/>
      <c r="AA10" s="910"/>
      <c r="AB10" s="911"/>
      <c r="AC10" s="911"/>
      <c r="AD10" s="911"/>
      <c r="AE10" s="911"/>
      <c r="AF10" s="911"/>
      <c r="AG10" s="911"/>
      <c r="AH10" s="911"/>
      <c r="AI10" s="911"/>
      <c r="AJ10" s="911"/>
      <c r="AK10" s="912"/>
      <c r="AL10" s="913" t="s">
        <v>22</v>
      </c>
      <c r="AM10" s="913"/>
      <c r="AN10" s="914"/>
      <c r="AO10" s="915"/>
      <c r="AP10" s="916"/>
      <c r="AQ10" s="916"/>
      <c r="AR10" s="916"/>
      <c r="AS10" s="916"/>
      <c r="AT10" s="916"/>
      <c r="AU10" s="916"/>
      <c r="AV10" s="916"/>
      <c r="AW10" s="916"/>
      <c r="AX10" s="916"/>
      <c r="AY10" s="917"/>
      <c r="AZ10" s="918" t="s">
        <v>26</v>
      </c>
      <c r="BA10" s="919"/>
      <c r="BB10" s="816"/>
      <c r="BC10" s="816"/>
      <c r="BD10" s="816"/>
      <c r="BE10" s="816"/>
      <c r="BF10" s="816"/>
      <c r="BG10" s="816"/>
      <c r="BH10" s="816"/>
      <c r="BI10" s="817"/>
      <c r="BJ10" s="820"/>
      <c r="BK10" s="821"/>
      <c r="BL10" s="821"/>
      <c r="BM10" s="821"/>
      <c r="BN10" s="821"/>
      <c r="BO10" s="821"/>
      <c r="BP10" s="821"/>
      <c r="BQ10" s="821"/>
      <c r="BR10" s="821"/>
      <c r="BS10" s="821"/>
      <c r="BT10" s="821"/>
      <c r="BU10" s="821"/>
      <c r="BV10" s="821"/>
      <c r="BW10" s="821"/>
      <c r="BX10" s="821"/>
      <c r="BY10" s="821"/>
      <c r="BZ10" s="821"/>
      <c r="CA10" s="821"/>
      <c r="CB10" s="821"/>
      <c r="CC10" s="821"/>
      <c r="CD10" s="821"/>
      <c r="CE10" s="821"/>
      <c r="CF10" s="821"/>
      <c r="CG10" s="821"/>
      <c r="CH10" s="821"/>
      <c r="CI10" s="904"/>
      <c r="CJ10" s="904"/>
      <c r="CK10" s="320"/>
      <c r="CL10" s="826"/>
      <c r="CM10" s="826"/>
      <c r="CN10" s="906"/>
    </row>
    <row r="11" spans="1:97" ht="22.5" customHeight="1" thickBot="1" x14ac:dyDescent="0.2">
      <c r="A11" s="305"/>
      <c r="B11" s="304"/>
      <c r="C11" s="976" t="s">
        <v>28</v>
      </c>
      <c r="D11" s="977"/>
      <c r="E11" s="977"/>
      <c r="F11" s="978"/>
      <c r="G11" s="304"/>
      <c r="H11" s="304"/>
      <c r="I11" s="304"/>
      <c r="J11" s="304"/>
      <c r="K11" s="304"/>
      <c r="L11" s="304"/>
      <c r="M11" s="304"/>
      <c r="N11" s="304"/>
      <c r="O11" s="322" t="s">
        <v>92</v>
      </c>
      <c r="P11" s="304"/>
      <c r="Q11" s="304"/>
      <c r="R11" s="304"/>
      <c r="S11" s="311"/>
      <c r="T11" s="323"/>
      <c r="U11" s="324"/>
      <c r="V11" s="324"/>
      <c r="W11" s="323"/>
      <c r="X11" s="304"/>
      <c r="Y11" s="304"/>
      <c r="Z11" s="304"/>
      <c r="AA11" s="304"/>
      <c r="AB11" s="304"/>
      <c r="AC11" s="304"/>
      <c r="AD11" s="304"/>
      <c r="AE11" s="304"/>
      <c r="AF11" s="304"/>
      <c r="AG11" s="304"/>
      <c r="AH11" s="304"/>
      <c r="AI11" s="304"/>
      <c r="AJ11" s="304"/>
      <c r="AK11" s="325"/>
      <c r="AL11" s="774" t="s">
        <v>148</v>
      </c>
      <c r="AM11" s="775"/>
      <c r="AN11" s="776"/>
      <c r="AO11" s="979"/>
      <c r="AP11" s="980"/>
      <c r="AQ11" s="980"/>
      <c r="AR11" s="980"/>
      <c r="AS11" s="980"/>
      <c r="AT11" s="980"/>
      <c r="AU11" s="980"/>
      <c r="AV11" s="980"/>
      <c r="AW11" s="980"/>
      <c r="AX11" s="980"/>
      <c r="AY11" s="981"/>
      <c r="AZ11" s="964" t="s">
        <v>151</v>
      </c>
      <c r="BA11" s="952"/>
      <c r="BB11" s="965"/>
      <c r="BC11" s="965"/>
      <c r="BD11" s="965"/>
      <c r="BE11" s="965"/>
      <c r="BF11" s="965"/>
      <c r="BG11" s="965"/>
      <c r="BH11" s="965"/>
      <c r="BI11" s="965"/>
      <c r="BJ11" s="814" t="s">
        <v>156</v>
      </c>
      <c r="BK11" s="815"/>
      <c r="BL11" s="815"/>
      <c r="BM11" s="815"/>
      <c r="BN11" s="815"/>
      <c r="BO11" s="815"/>
      <c r="BP11" s="815"/>
      <c r="BQ11" s="887" t="str">
        <f>IF(OR(CP11=1,CP11=2),"","未")</f>
        <v>未</v>
      </c>
      <c r="BR11" s="887"/>
      <c r="BS11" s="326" t="s">
        <v>153</v>
      </c>
      <c r="BT11" s="326"/>
      <c r="BU11" s="326"/>
      <c r="BV11" s="326"/>
      <c r="BW11" s="326"/>
      <c r="BX11" s="326"/>
      <c r="BY11" s="326"/>
      <c r="BZ11" s="326"/>
      <c r="CA11" s="326"/>
      <c r="CB11" s="326"/>
      <c r="CC11" s="326"/>
      <c r="CD11" s="326"/>
      <c r="CE11" s="326"/>
      <c r="CF11" s="326" t="s">
        <v>154</v>
      </c>
      <c r="CG11" s="326" t="s">
        <v>178</v>
      </c>
      <c r="CH11" s="326"/>
      <c r="CI11" s="326"/>
      <c r="CJ11" s="326"/>
      <c r="CK11" s="319"/>
      <c r="CL11" s="319"/>
      <c r="CM11" s="319"/>
      <c r="CN11" s="327"/>
      <c r="CP11" s="86">
        <v>0</v>
      </c>
    </row>
    <row r="12" spans="1:97" ht="22.5" customHeight="1" thickBot="1" x14ac:dyDescent="0.2">
      <c r="A12" s="305" t="b">
        <v>0</v>
      </c>
      <c r="B12" s="304"/>
      <c r="C12" s="853" t="s">
        <v>141</v>
      </c>
      <c r="D12" s="854"/>
      <c r="E12" s="855"/>
      <c r="F12" s="855"/>
      <c r="G12" s="855"/>
      <c r="H12" s="304" t="s">
        <v>142</v>
      </c>
      <c r="I12" s="855"/>
      <c r="J12" s="855"/>
      <c r="K12" s="855"/>
      <c r="L12" s="855"/>
      <c r="M12" s="872"/>
      <c r="N12" s="872"/>
      <c r="O12" s="872"/>
      <c r="P12" s="872"/>
      <c r="Q12" s="872"/>
      <c r="R12" s="888"/>
      <c r="S12" s="888"/>
      <c r="T12" s="888"/>
      <c r="U12" s="888"/>
      <c r="V12" s="888"/>
      <c r="W12" s="888"/>
      <c r="X12" s="888"/>
      <c r="Y12" s="888"/>
      <c r="Z12" s="888"/>
      <c r="AA12" s="888"/>
      <c r="AB12" s="888"/>
      <c r="AC12" s="888"/>
      <c r="AD12" s="888"/>
      <c r="AE12" s="888"/>
      <c r="AF12" s="888"/>
      <c r="AG12" s="888"/>
      <c r="AH12" s="888"/>
      <c r="AI12" s="888"/>
      <c r="AJ12" s="888"/>
      <c r="AK12" s="888"/>
      <c r="AL12" s="938" t="s">
        <v>158</v>
      </c>
      <c r="AM12" s="939"/>
      <c r="AN12" s="939"/>
      <c r="AO12" s="939"/>
      <c r="AP12" s="939"/>
      <c r="AQ12" s="939"/>
      <c r="AR12" s="939"/>
      <c r="AS12" s="939"/>
      <c r="AT12" s="939"/>
      <c r="AU12" s="939"/>
      <c r="AV12" s="939"/>
      <c r="AW12" s="939"/>
      <c r="AX12" s="939"/>
      <c r="AY12" s="939"/>
      <c r="AZ12" s="939"/>
      <c r="BA12" s="939"/>
      <c r="BB12" s="939"/>
      <c r="BC12" s="939"/>
      <c r="BD12" s="939"/>
      <c r="BE12" s="939"/>
      <c r="BF12" s="939"/>
      <c r="BG12" s="939"/>
      <c r="BH12" s="939"/>
      <c r="BI12" s="940"/>
      <c r="BJ12" s="889" t="s">
        <v>195</v>
      </c>
      <c r="BK12" s="815"/>
      <c r="BL12" s="815"/>
      <c r="BM12" s="815"/>
      <c r="BN12" s="815"/>
      <c r="BO12" s="815"/>
      <c r="BP12" s="815"/>
      <c r="BQ12" s="887" t="str">
        <f>IF(OR(CP12=1,CP12=2),"","未")</f>
        <v>未</v>
      </c>
      <c r="BR12" s="887"/>
      <c r="BS12" s="328" t="s">
        <v>153</v>
      </c>
      <c r="BT12" s="328"/>
      <c r="BU12" s="328"/>
      <c r="BV12" s="328" t="s">
        <v>190</v>
      </c>
      <c r="BW12" s="329" t="s">
        <v>191</v>
      </c>
      <c r="BX12" s="797"/>
      <c r="BY12" s="797"/>
      <c r="BZ12" s="330" t="s">
        <v>192</v>
      </c>
      <c r="CA12" s="331"/>
      <c r="CB12" s="332" t="s">
        <v>193</v>
      </c>
      <c r="CC12" s="796"/>
      <c r="CD12" s="796"/>
      <c r="CE12" s="330" t="s">
        <v>192</v>
      </c>
      <c r="CF12" s="332"/>
      <c r="CG12" s="332" t="s">
        <v>14</v>
      </c>
      <c r="CH12" s="797"/>
      <c r="CI12" s="797"/>
      <c r="CJ12" s="333" t="s">
        <v>194</v>
      </c>
      <c r="CK12" s="319"/>
      <c r="CL12" s="319"/>
      <c r="CM12" s="319"/>
      <c r="CN12" s="327"/>
      <c r="CP12" s="86">
        <v>0</v>
      </c>
    </row>
    <row r="13" spans="1:97" ht="22.5" customHeight="1" thickBot="1" x14ac:dyDescent="0.2">
      <c r="A13" s="305" t="b">
        <v>0</v>
      </c>
      <c r="B13" s="304"/>
      <c r="C13" s="875"/>
      <c r="D13" s="876"/>
      <c r="E13" s="876"/>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876"/>
      <c r="AL13" s="879"/>
      <c r="AM13" s="880"/>
      <c r="AN13" s="943" t="str">
        <f>IF(A12=TRUE,"","未")</f>
        <v>未</v>
      </c>
      <c r="AO13" s="943"/>
      <c r="AP13" s="798" t="s">
        <v>159</v>
      </c>
      <c r="AQ13" s="798"/>
      <c r="AR13" s="798"/>
      <c r="AS13" s="798"/>
      <c r="AT13" s="798"/>
      <c r="AU13" s="798"/>
      <c r="AV13" s="798"/>
      <c r="AW13" s="798"/>
      <c r="AX13" s="798"/>
      <c r="AY13" s="798"/>
      <c r="AZ13" s="798"/>
      <c r="BA13" s="798"/>
      <c r="BB13" s="798"/>
      <c r="BC13" s="798"/>
      <c r="BD13" s="798"/>
      <c r="BE13" s="798"/>
      <c r="BF13" s="798"/>
      <c r="BG13" s="798"/>
      <c r="BH13" s="798"/>
      <c r="BI13" s="799"/>
      <c r="BJ13" s="889" t="s">
        <v>196</v>
      </c>
      <c r="BK13" s="957"/>
      <c r="BL13" s="957"/>
      <c r="BM13" s="957"/>
      <c r="BN13" s="957"/>
      <c r="BO13" s="957"/>
      <c r="BP13" s="957"/>
      <c r="BQ13" s="887" t="str">
        <f>IF(OR(CP13=1,CP13=2),"","未")</f>
        <v>未</v>
      </c>
      <c r="BR13" s="887"/>
      <c r="BS13" s="334" t="s">
        <v>153</v>
      </c>
      <c r="BT13" s="334"/>
      <c r="BU13" s="334"/>
      <c r="BV13" s="334"/>
      <c r="BW13" s="334"/>
      <c r="BX13" s="334" t="s">
        <v>190</v>
      </c>
      <c r="BY13" s="334"/>
      <c r="BZ13" s="421"/>
      <c r="CA13" s="334" t="s">
        <v>197</v>
      </c>
      <c r="CB13" s="334" t="s">
        <v>198</v>
      </c>
      <c r="CC13" s="334"/>
      <c r="CD13" s="334"/>
      <c r="CE13" s="334"/>
      <c r="CF13" s="334"/>
      <c r="CG13" s="334"/>
      <c r="CH13" s="334"/>
      <c r="CI13" s="334"/>
      <c r="CJ13" s="334"/>
      <c r="CK13" s="331"/>
      <c r="CL13" s="331"/>
      <c r="CM13" s="331"/>
      <c r="CN13" s="335"/>
      <c r="CP13" s="86">
        <v>0</v>
      </c>
    </row>
    <row r="14" spans="1:97" ht="21" customHeight="1" x14ac:dyDescent="0.15">
      <c r="A14" s="305" t="b">
        <v>0</v>
      </c>
      <c r="B14" s="304"/>
      <c r="C14" s="877"/>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945"/>
      <c r="AM14" s="946"/>
      <c r="AN14" s="944" t="str">
        <f>IF(A13=TRUE,"","未")</f>
        <v>未</v>
      </c>
      <c r="AO14" s="944"/>
      <c r="AP14" s="800" t="s">
        <v>530</v>
      </c>
      <c r="AQ14" s="800"/>
      <c r="AR14" s="800"/>
      <c r="AS14" s="800"/>
      <c r="AT14" s="800"/>
      <c r="AU14" s="800"/>
      <c r="AV14" s="800"/>
      <c r="AW14" s="800"/>
      <c r="AX14" s="800"/>
      <c r="AY14" s="800"/>
      <c r="AZ14" s="800"/>
      <c r="BA14" s="800"/>
      <c r="BB14" s="800"/>
      <c r="BC14" s="800"/>
      <c r="BD14" s="800"/>
      <c r="BE14" s="800"/>
      <c r="BF14" s="800"/>
      <c r="BG14" s="800"/>
      <c r="BH14" s="800"/>
      <c r="BI14" s="801"/>
      <c r="BJ14" s="947" t="s">
        <v>157</v>
      </c>
      <c r="BK14" s="948"/>
      <c r="BL14" s="948"/>
      <c r="BM14" s="949"/>
      <c r="BN14" s="953"/>
      <c r="BO14" s="953"/>
      <c r="BP14" s="953"/>
      <c r="BQ14" s="953"/>
      <c r="BR14" s="953"/>
      <c r="BS14" s="953"/>
      <c r="BT14" s="953"/>
      <c r="BU14" s="953"/>
      <c r="BV14" s="953"/>
      <c r="BW14" s="953"/>
      <c r="BX14" s="953"/>
      <c r="BY14" s="953"/>
      <c r="BZ14" s="953"/>
      <c r="CA14" s="953"/>
      <c r="CB14" s="953"/>
      <c r="CC14" s="953"/>
      <c r="CD14" s="953"/>
      <c r="CE14" s="953"/>
      <c r="CF14" s="953"/>
      <c r="CG14" s="953"/>
      <c r="CH14" s="953"/>
      <c r="CI14" s="953"/>
      <c r="CJ14" s="953"/>
      <c r="CK14" s="953"/>
      <c r="CL14" s="953"/>
      <c r="CM14" s="953"/>
      <c r="CN14" s="954"/>
    </row>
    <row r="15" spans="1:97" ht="21" customHeight="1" thickBot="1" x14ac:dyDescent="0.2">
      <c r="A15" s="305"/>
      <c r="B15" s="305"/>
      <c r="C15" s="843" t="s">
        <v>1</v>
      </c>
      <c r="D15" s="844"/>
      <c r="E15" s="844"/>
      <c r="F15" s="845"/>
      <c r="G15" s="844" t="s">
        <v>149</v>
      </c>
      <c r="H15" s="844"/>
      <c r="I15" s="846"/>
      <c r="J15" s="846"/>
      <c r="K15" s="844" t="s">
        <v>146</v>
      </c>
      <c r="L15" s="844"/>
      <c r="M15" s="844"/>
      <c r="N15" s="844"/>
      <c r="O15" s="844" t="s">
        <v>19</v>
      </c>
      <c r="P15" s="844"/>
      <c r="Q15" s="844"/>
      <c r="R15" s="844"/>
      <c r="S15" s="844" t="s">
        <v>20</v>
      </c>
      <c r="T15" s="844"/>
      <c r="U15" s="865" t="str">
        <f>IF(OR(I15="",M15="",Q15=""),"（　　　）～",TEXT(WEEKDAY(DATE(2018+I15,M15,Q15)),"(aaa) ～"))</f>
        <v>（　　　）～</v>
      </c>
      <c r="V15" s="865"/>
      <c r="W15" s="865"/>
      <c r="X15" s="865"/>
      <c r="Y15" s="844"/>
      <c r="Z15" s="844"/>
      <c r="AA15" s="844" t="s">
        <v>19</v>
      </c>
      <c r="AB15" s="844"/>
      <c r="AC15" s="844"/>
      <c r="AD15" s="844"/>
      <c r="AE15" s="844" t="s">
        <v>20</v>
      </c>
      <c r="AF15" s="844"/>
      <c r="AG15" s="865" t="str">
        <f>IF(OR(I15="",Y15="",AC15=""),"（　　　）",TEXT(WEEKDAY(DATE(2018+I15,Y15,AC15)),"(aaa)"))</f>
        <v>（　　　）</v>
      </c>
      <c r="AH15" s="865"/>
      <c r="AI15" s="866"/>
      <c r="AJ15" s="867"/>
      <c r="AK15" s="868"/>
      <c r="AL15" s="890"/>
      <c r="AM15" s="891"/>
      <c r="AN15" s="869" t="str">
        <f>IF(A14=TRUE,"","未")</f>
        <v>未</v>
      </c>
      <c r="AO15" s="869"/>
      <c r="AP15" s="941" t="s">
        <v>161</v>
      </c>
      <c r="AQ15" s="941"/>
      <c r="AR15" s="941"/>
      <c r="AS15" s="941"/>
      <c r="AT15" s="941"/>
      <c r="AU15" s="941"/>
      <c r="AV15" s="941"/>
      <c r="AW15" s="941"/>
      <c r="AX15" s="941"/>
      <c r="AY15" s="941"/>
      <c r="AZ15" s="941"/>
      <c r="BA15" s="941"/>
      <c r="BB15" s="941"/>
      <c r="BC15" s="941"/>
      <c r="BD15" s="941"/>
      <c r="BE15" s="941"/>
      <c r="BF15" s="941"/>
      <c r="BG15" s="941"/>
      <c r="BH15" s="941"/>
      <c r="BI15" s="942"/>
      <c r="BJ15" s="950"/>
      <c r="BK15" s="951"/>
      <c r="BL15" s="951"/>
      <c r="BM15" s="952"/>
      <c r="BN15" s="955"/>
      <c r="BO15" s="955"/>
      <c r="BP15" s="955"/>
      <c r="BQ15" s="955"/>
      <c r="BR15" s="955"/>
      <c r="BS15" s="955"/>
      <c r="BT15" s="955"/>
      <c r="BU15" s="955"/>
      <c r="BV15" s="955"/>
      <c r="BW15" s="955"/>
      <c r="BX15" s="955"/>
      <c r="BY15" s="955"/>
      <c r="BZ15" s="955"/>
      <c r="CA15" s="955"/>
      <c r="CB15" s="955"/>
      <c r="CC15" s="955"/>
      <c r="CD15" s="955"/>
      <c r="CE15" s="955"/>
      <c r="CF15" s="955"/>
      <c r="CG15" s="955"/>
      <c r="CH15" s="955"/>
      <c r="CI15" s="955"/>
      <c r="CJ15" s="955"/>
      <c r="CK15" s="955"/>
      <c r="CL15" s="955"/>
      <c r="CM15" s="955"/>
      <c r="CN15" s="956"/>
    </row>
    <row r="16" spans="1:97" ht="10.5" customHeight="1" x14ac:dyDescent="0.15">
      <c r="A16" s="305"/>
      <c r="B16" s="305"/>
      <c r="C16" s="847" t="s">
        <v>7</v>
      </c>
      <c r="D16" s="848"/>
      <c r="E16" s="324"/>
      <c r="F16" s="336"/>
      <c r="G16" s="841" t="s">
        <v>144</v>
      </c>
      <c r="H16" s="778"/>
      <c r="I16" s="779"/>
      <c r="J16" s="783" t="s">
        <v>143</v>
      </c>
      <c r="K16" s="784"/>
      <c r="L16" s="784"/>
      <c r="M16" s="785"/>
      <c r="N16" s="777" t="s">
        <v>2</v>
      </c>
      <c r="O16" s="778"/>
      <c r="P16" s="778"/>
      <c r="Q16" s="779"/>
      <c r="R16" s="777" t="s">
        <v>3</v>
      </c>
      <c r="S16" s="778"/>
      <c r="T16" s="778"/>
      <c r="U16" s="779"/>
      <c r="V16" s="777" t="s">
        <v>4</v>
      </c>
      <c r="W16" s="778"/>
      <c r="X16" s="778"/>
      <c r="Y16" s="779"/>
      <c r="Z16" s="777" t="s">
        <v>18</v>
      </c>
      <c r="AA16" s="778"/>
      <c r="AB16" s="778"/>
      <c r="AC16" s="779"/>
      <c r="AD16" s="783" t="s">
        <v>513</v>
      </c>
      <c r="AE16" s="784"/>
      <c r="AF16" s="784"/>
      <c r="AG16" s="785"/>
      <c r="AH16" s="783" t="s">
        <v>512</v>
      </c>
      <c r="AI16" s="784"/>
      <c r="AJ16" s="784"/>
      <c r="AK16" s="785"/>
      <c r="AL16" s="778" t="s">
        <v>189</v>
      </c>
      <c r="AM16" s="778"/>
      <c r="AN16" s="778"/>
      <c r="AO16" s="789"/>
      <c r="AP16" s="778" t="s">
        <v>27</v>
      </c>
      <c r="AQ16" s="778"/>
      <c r="AR16" s="778"/>
      <c r="AS16" s="983"/>
      <c r="AT16" s="778" t="s">
        <v>23</v>
      </c>
      <c r="AU16" s="778"/>
      <c r="AV16" s="778"/>
      <c r="AW16" s="779"/>
      <c r="AX16" s="778" t="s">
        <v>152</v>
      </c>
      <c r="AY16" s="778"/>
      <c r="AZ16" s="778"/>
      <c r="BA16" s="789"/>
      <c r="BB16" s="822" t="s">
        <v>163</v>
      </c>
      <c r="BC16" s="823"/>
      <c r="BD16" s="823"/>
      <c r="BE16" s="824"/>
      <c r="BF16" s="316" t="s">
        <v>181</v>
      </c>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8"/>
    </row>
    <row r="17" spans="1:93" s="90" customFormat="1" ht="10.5" customHeight="1" x14ac:dyDescent="0.15">
      <c r="A17" s="304"/>
      <c r="B17" s="304"/>
      <c r="C17" s="849"/>
      <c r="D17" s="850"/>
      <c r="E17" s="302"/>
      <c r="F17" s="303"/>
      <c r="G17" s="842"/>
      <c r="H17" s="781"/>
      <c r="I17" s="782"/>
      <c r="J17" s="786"/>
      <c r="K17" s="787"/>
      <c r="L17" s="787"/>
      <c r="M17" s="788"/>
      <c r="N17" s="780"/>
      <c r="O17" s="781"/>
      <c r="P17" s="781"/>
      <c r="Q17" s="782"/>
      <c r="R17" s="780"/>
      <c r="S17" s="781"/>
      <c r="T17" s="781"/>
      <c r="U17" s="782"/>
      <c r="V17" s="780"/>
      <c r="W17" s="781"/>
      <c r="X17" s="781"/>
      <c r="Y17" s="782"/>
      <c r="Z17" s="780"/>
      <c r="AA17" s="781"/>
      <c r="AB17" s="781"/>
      <c r="AC17" s="782"/>
      <c r="AD17" s="786"/>
      <c r="AE17" s="787"/>
      <c r="AF17" s="787"/>
      <c r="AG17" s="788"/>
      <c r="AH17" s="786"/>
      <c r="AI17" s="787"/>
      <c r="AJ17" s="787"/>
      <c r="AK17" s="788"/>
      <c r="AL17" s="781"/>
      <c r="AM17" s="781"/>
      <c r="AN17" s="781"/>
      <c r="AO17" s="790"/>
      <c r="AP17" s="781"/>
      <c r="AQ17" s="781"/>
      <c r="AR17" s="781"/>
      <c r="AS17" s="975"/>
      <c r="AT17" s="781"/>
      <c r="AU17" s="781"/>
      <c r="AV17" s="781"/>
      <c r="AW17" s="782"/>
      <c r="AX17" s="781"/>
      <c r="AY17" s="781"/>
      <c r="AZ17" s="781"/>
      <c r="BA17" s="790"/>
      <c r="BB17" s="825"/>
      <c r="BC17" s="826"/>
      <c r="BD17" s="826"/>
      <c r="BE17" s="827"/>
      <c r="BF17" s="969"/>
      <c r="BG17" s="969"/>
      <c r="BH17" s="969"/>
      <c r="BI17" s="969"/>
      <c r="BJ17" s="969"/>
      <c r="BK17" s="969"/>
      <c r="BL17" s="969"/>
      <c r="BM17" s="969"/>
      <c r="BN17" s="969"/>
      <c r="BO17" s="969"/>
      <c r="BP17" s="969"/>
      <c r="BQ17" s="969"/>
      <c r="BR17" s="969"/>
      <c r="BS17" s="969"/>
      <c r="BT17" s="969"/>
      <c r="BU17" s="969"/>
      <c r="BV17" s="969"/>
      <c r="BW17" s="969"/>
      <c r="BX17" s="969"/>
      <c r="BY17" s="969"/>
      <c r="BZ17" s="969"/>
      <c r="CA17" s="969"/>
      <c r="CB17" s="969"/>
      <c r="CC17" s="969"/>
      <c r="CD17" s="969"/>
      <c r="CE17" s="969"/>
      <c r="CF17" s="969"/>
      <c r="CG17" s="969"/>
      <c r="CH17" s="969"/>
      <c r="CI17" s="969"/>
      <c r="CJ17" s="969"/>
      <c r="CK17" s="969"/>
      <c r="CL17" s="969"/>
      <c r="CM17" s="969"/>
      <c r="CN17" s="970"/>
      <c r="CO17" s="304"/>
    </row>
    <row r="18" spans="1:93" s="90" customFormat="1" ht="21" customHeight="1" x14ac:dyDescent="0.15">
      <c r="A18" s="304"/>
      <c r="B18" s="304"/>
      <c r="C18" s="849"/>
      <c r="D18" s="850"/>
      <c r="E18" s="883" t="s">
        <v>5</v>
      </c>
      <c r="F18" s="884"/>
      <c r="G18" s="885"/>
      <c r="H18" s="792"/>
      <c r="I18" s="793"/>
      <c r="J18" s="794"/>
      <c r="K18" s="794"/>
      <c r="L18" s="794"/>
      <c r="M18" s="886"/>
      <c r="N18" s="794"/>
      <c r="O18" s="794"/>
      <c r="P18" s="794"/>
      <c r="Q18" s="886"/>
      <c r="R18" s="982"/>
      <c r="S18" s="794"/>
      <c r="T18" s="794"/>
      <c r="U18" s="886"/>
      <c r="V18" s="982"/>
      <c r="W18" s="794"/>
      <c r="X18" s="794"/>
      <c r="Y18" s="886"/>
      <c r="Z18" s="982"/>
      <c r="AA18" s="794"/>
      <c r="AB18" s="794"/>
      <c r="AC18" s="886"/>
      <c r="AD18" s="982"/>
      <c r="AE18" s="794"/>
      <c r="AF18" s="794"/>
      <c r="AG18" s="886"/>
      <c r="AH18" s="791"/>
      <c r="AI18" s="792"/>
      <c r="AJ18" s="792"/>
      <c r="AK18" s="793"/>
      <c r="AL18" s="794"/>
      <c r="AM18" s="794"/>
      <c r="AN18" s="794"/>
      <c r="AO18" s="795"/>
      <c r="AP18" s="960" t="s">
        <v>24</v>
      </c>
      <c r="AQ18" s="961"/>
      <c r="AR18" s="961"/>
      <c r="AS18" s="884"/>
      <c r="AT18" s="794"/>
      <c r="AU18" s="794"/>
      <c r="AV18" s="794"/>
      <c r="AW18" s="886"/>
      <c r="AX18" s="794"/>
      <c r="AY18" s="794"/>
      <c r="AZ18" s="794"/>
      <c r="BA18" s="794"/>
      <c r="BB18" s="825"/>
      <c r="BC18" s="826"/>
      <c r="BD18" s="826"/>
      <c r="BE18" s="827"/>
      <c r="BF18" s="969"/>
      <c r="BG18" s="969"/>
      <c r="BH18" s="969"/>
      <c r="BI18" s="969"/>
      <c r="BJ18" s="969"/>
      <c r="BK18" s="969"/>
      <c r="BL18" s="969"/>
      <c r="BM18" s="969"/>
      <c r="BN18" s="969"/>
      <c r="BO18" s="969"/>
      <c r="BP18" s="969"/>
      <c r="BQ18" s="969"/>
      <c r="BR18" s="969"/>
      <c r="BS18" s="969"/>
      <c r="BT18" s="969"/>
      <c r="BU18" s="969"/>
      <c r="BV18" s="969"/>
      <c r="BW18" s="969"/>
      <c r="BX18" s="969"/>
      <c r="BY18" s="969"/>
      <c r="BZ18" s="969"/>
      <c r="CA18" s="969"/>
      <c r="CB18" s="969"/>
      <c r="CC18" s="969"/>
      <c r="CD18" s="969"/>
      <c r="CE18" s="969"/>
      <c r="CF18" s="969"/>
      <c r="CG18" s="969"/>
      <c r="CH18" s="969"/>
      <c r="CI18" s="969"/>
      <c r="CJ18" s="969"/>
      <c r="CK18" s="969"/>
      <c r="CL18" s="969"/>
      <c r="CM18" s="969"/>
      <c r="CN18" s="970"/>
      <c r="CO18" s="304"/>
    </row>
    <row r="19" spans="1:93" s="90" customFormat="1" ht="21" customHeight="1" thickBot="1" x14ac:dyDescent="0.2">
      <c r="A19" s="304"/>
      <c r="B19" s="304"/>
      <c r="C19" s="851"/>
      <c r="D19" s="852"/>
      <c r="E19" s="858" t="s">
        <v>6</v>
      </c>
      <c r="F19" s="859"/>
      <c r="G19" s="860"/>
      <c r="H19" s="861"/>
      <c r="I19" s="862"/>
      <c r="J19" s="861"/>
      <c r="K19" s="861"/>
      <c r="L19" s="861"/>
      <c r="M19" s="862"/>
      <c r="N19" s="861"/>
      <c r="O19" s="861"/>
      <c r="P19" s="861"/>
      <c r="Q19" s="862"/>
      <c r="R19" s="971"/>
      <c r="S19" s="861"/>
      <c r="T19" s="861"/>
      <c r="U19" s="862"/>
      <c r="V19" s="971"/>
      <c r="W19" s="861"/>
      <c r="X19" s="861"/>
      <c r="Y19" s="862"/>
      <c r="Z19" s="971"/>
      <c r="AA19" s="861"/>
      <c r="AB19" s="861"/>
      <c r="AC19" s="862"/>
      <c r="AD19" s="971"/>
      <c r="AE19" s="861"/>
      <c r="AF19" s="861"/>
      <c r="AG19" s="862"/>
      <c r="AH19" s="971"/>
      <c r="AI19" s="861"/>
      <c r="AJ19" s="861"/>
      <c r="AK19" s="862"/>
      <c r="AL19" s="959"/>
      <c r="AM19" s="959"/>
      <c r="AN19" s="959"/>
      <c r="AO19" s="972"/>
      <c r="AP19" s="966" t="s">
        <v>25</v>
      </c>
      <c r="AQ19" s="967"/>
      <c r="AR19" s="967"/>
      <c r="AS19" s="968"/>
      <c r="AT19" s="959"/>
      <c r="AU19" s="959"/>
      <c r="AV19" s="959"/>
      <c r="AW19" s="973"/>
      <c r="AX19" s="958"/>
      <c r="AY19" s="959"/>
      <c r="AZ19" s="959"/>
      <c r="BA19" s="959"/>
      <c r="BB19" s="828"/>
      <c r="BC19" s="829"/>
      <c r="BD19" s="829"/>
      <c r="BE19" s="830"/>
      <c r="BF19" s="955"/>
      <c r="BG19" s="955"/>
      <c r="BH19" s="955"/>
      <c r="BI19" s="955"/>
      <c r="BJ19" s="955"/>
      <c r="BK19" s="955"/>
      <c r="BL19" s="955"/>
      <c r="BM19" s="955"/>
      <c r="BN19" s="955"/>
      <c r="BO19" s="955"/>
      <c r="BP19" s="955"/>
      <c r="BQ19" s="955"/>
      <c r="BR19" s="955"/>
      <c r="BS19" s="955"/>
      <c r="BT19" s="955"/>
      <c r="BU19" s="955"/>
      <c r="BV19" s="955"/>
      <c r="BW19" s="955"/>
      <c r="BX19" s="955"/>
      <c r="BY19" s="955"/>
      <c r="BZ19" s="955"/>
      <c r="CA19" s="955"/>
      <c r="CB19" s="955"/>
      <c r="CC19" s="955"/>
      <c r="CD19" s="955"/>
      <c r="CE19" s="955"/>
      <c r="CF19" s="955"/>
      <c r="CG19" s="955"/>
      <c r="CH19" s="955"/>
      <c r="CI19" s="955"/>
      <c r="CJ19" s="955"/>
      <c r="CK19" s="955"/>
      <c r="CL19" s="955"/>
      <c r="CM19" s="955"/>
      <c r="CN19" s="956"/>
      <c r="CO19" s="304"/>
    </row>
    <row r="20" spans="1:93" ht="7.5" customHeight="1" thickBot="1" x14ac:dyDescent="0.2">
      <c r="A20" s="305"/>
      <c r="B20" s="305"/>
      <c r="C20" s="341"/>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90"/>
      <c r="CL20" s="90"/>
      <c r="CM20" s="90"/>
      <c r="CN20" s="101"/>
    </row>
    <row r="21" spans="1:93" ht="11.25" customHeight="1" x14ac:dyDescent="0.15">
      <c r="A21" s="305"/>
      <c r="B21" s="305"/>
      <c r="C21" s="769" t="s">
        <v>495</v>
      </c>
      <c r="D21" s="748"/>
      <c r="E21" s="748"/>
      <c r="F21" s="748"/>
      <c r="G21" s="748"/>
      <c r="H21" s="770"/>
      <c r="I21" s="748">
        <v>6</v>
      </c>
      <c r="J21" s="748"/>
      <c r="K21" s="107"/>
      <c r="L21" s="97"/>
      <c r="M21" s="748">
        <v>7</v>
      </c>
      <c r="N21" s="748"/>
      <c r="O21" s="107"/>
      <c r="P21" s="97"/>
      <c r="Q21" s="748">
        <v>8</v>
      </c>
      <c r="R21" s="748"/>
      <c r="S21" s="107"/>
      <c r="T21" s="97"/>
      <c r="U21" s="748">
        <v>9</v>
      </c>
      <c r="V21" s="748"/>
      <c r="W21" s="107"/>
      <c r="X21" s="97"/>
      <c r="Y21" s="748">
        <v>10</v>
      </c>
      <c r="Z21" s="748"/>
      <c r="AA21" s="97"/>
      <c r="AB21" s="97"/>
      <c r="AC21" s="748">
        <v>11</v>
      </c>
      <c r="AD21" s="748"/>
      <c r="AE21" s="97"/>
      <c r="AF21" s="97"/>
      <c r="AG21" s="748">
        <v>12</v>
      </c>
      <c r="AH21" s="748"/>
      <c r="AI21" s="97"/>
      <c r="AJ21" s="97"/>
      <c r="AK21" s="748">
        <v>13</v>
      </c>
      <c r="AL21" s="748"/>
      <c r="AM21" s="97"/>
      <c r="AN21" s="97"/>
      <c r="AO21" s="748">
        <v>14</v>
      </c>
      <c r="AP21" s="748"/>
      <c r="AQ21" s="97"/>
      <c r="AR21" s="97"/>
      <c r="AS21" s="748">
        <v>15</v>
      </c>
      <c r="AT21" s="748"/>
      <c r="AU21" s="97"/>
      <c r="AV21" s="97"/>
      <c r="AW21" s="748">
        <v>16</v>
      </c>
      <c r="AX21" s="748"/>
      <c r="AY21" s="97"/>
      <c r="AZ21" s="97"/>
      <c r="BA21" s="748">
        <v>17</v>
      </c>
      <c r="BB21" s="748"/>
      <c r="BC21" s="97"/>
      <c r="BD21" s="97"/>
      <c r="BE21" s="748">
        <v>18</v>
      </c>
      <c r="BF21" s="748"/>
      <c r="BG21" s="97"/>
      <c r="BH21" s="97"/>
      <c r="BI21" s="748">
        <v>19</v>
      </c>
      <c r="BJ21" s="748"/>
      <c r="BK21" s="97"/>
      <c r="BL21" s="97"/>
      <c r="BM21" s="748">
        <v>20</v>
      </c>
      <c r="BN21" s="748"/>
      <c r="BO21" s="97"/>
      <c r="BP21" s="97"/>
      <c r="BQ21" s="748">
        <v>21</v>
      </c>
      <c r="BR21" s="748"/>
      <c r="BS21" s="97"/>
      <c r="BT21" s="97"/>
      <c r="BU21" s="748">
        <v>22</v>
      </c>
      <c r="BV21" s="748"/>
      <c r="BW21" s="97"/>
      <c r="BX21" s="107"/>
      <c r="BY21" s="748"/>
      <c r="BZ21" s="748"/>
      <c r="CA21" s="895" t="s">
        <v>496</v>
      </c>
      <c r="CB21" s="896"/>
      <c r="CC21" s="896"/>
      <c r="CD21" s="896"/>
      <c r="CE21" s="896"/>
      <c r="CF21" s="896"/>
      <c r="CG21" s="896"/>
      <c r="CH21" s="896"/>
      <c r="CI21" s="896"/>
      <c r="CJ21" s="896"/>
      <c r="CK21" s="896"/>
      <c r="CL21" s="896"/>
      <c r="CM21" s="896"/>
      <c r="CN21" s="897"/>
    </row>
    <row r="22" spans="1:93" ht="3" customHeight="1" x14ac:dyDescent="0.15">
      <c r="A22" s="305"/>
      <c r="B22" s="305"/>
      <c r="C22" s="714"/>
      <c r="D22" s="712"/>
      <c r="E22" s="712"/>
      <c r="F22" s="712"/>
      <c r="G22" s="712"/>
      <c r="H22" s="715"/>
      <c r="I22" s="109"/>
      <c r="J22" s="104"/>
      <c r="K22" s="110"/>
      <c r="L22" s="90"/>
      <c r="M22" s="109"/>
      <c r="N22" s="104"/>
      <c r="O22" s="110"/>
      <c r="P22" s="90"/>
      <c r="Q22" s="109"/>
      <c r="R22" s="104"/>
      <c r="S22" s="110"/>
      <c r="T22" s="90"/>
      <c r="U22" s="109"/>
      <c r="V22" s="104"/>
      <c r="W22" s="110"/>
      <c r="X22" s="90"/>
      <c r="Y22" s="109"/>
      <c r="Z22" s="104"/>
      <c r="AA22" s="110"/>
      <c r="AB22" s="90"/>
      <c r="AC22" s="109"/>
      <c r="AD22" s="104"/>
      <c r="AE22" s="110"/>
      <c r="AF22" s="90"/>
      <c r="AG22" s="109"/>
      <c r="AH22" s="104"/>
      <c r="AI22" s="110"/>
      <c r="AJ22" s="90"/>
      <c r="AK22" s="109"/>
      <c r="AL22" s="104"/>
      <c r="AM22" s="110"/>
      <c r="AN22" s="90"/>
      <c r="AO22" s="109"/>
      <c r="AP22" s="104"/>
      <c r="AQ22" s="110"/>
      <c r="AR22" s="90"/>
      <c r="AS22" s="109"/>
      <c r="AT22" s="104"/>
      <c r="AU22" s="110"/>
      <c r="AV22" s="90"/>
      <c r="AW22" s="109"/>
      <c r="AX22" s="104"/>
      <c r="AY22" s="110"/>
      <c r="AZ22" s="90"/>
      <c r="BA22" s="109"/>
      <c r="BB22" s="104"/>
      <c r="BC22" s="110"/>
      <c r="BD22" s="90"/>
      <c r="BE22" s="109"/>
      <c r="BF22" s="104"/>
      <c r="BG22" s="110"/>
      <c r="BH22" s="90"/>
      <c r="BI22" s="109"/>
      <c r="BJ22" s="104"/>
      <c r="BK22" s="110"/>
      <c r="BL22" s="90"/>
      <c r="BM22" s="109"/>
      <c r="BN22" s="104"/>
      <c r="BO22" s="110"/>
      <c r="BP22" s="90"/>
      <c r="BQ22" s="109"/>
      <c r="BR22" s="104"/>
      <c r="BS22" s="110"/>
      <c r="BT22" s="90"/>
      <c r="BU22" s="109"/>
      <c r="BV22" s="104"/>
      <c r="BW22" s="104"/>
      <c r="BX22" s="90"/>
      <c r="BY22" s="90"/>
      <c r="BZ22" s="111"/>
      <c r="CA22" s="898"/>
      <c r="CB22" s="899"/>
      <c r="CC22" s="899"/>
      <c r="CD22" s="899"/>
      <c r="CE22" s="899"/>
      <c r="CF22" s="899"/>
      <c r="CG22" s="899"/>
      <c r="CH22" s="899"/>
      <c r="CI22" s="899"/>
      <c r="CJ22" s="899"/>
      <c r="CK22" s="899"/>
      <c r="CL22" s="899"/>
      <c r="CM22" s="899"/>
      <c r="CN22" s="900"/>
    </row>
    <row r="23" spans="1:93" ht="3" customHeight="1" x14ac:dyDescent="0.15">
      <c r="A23" s="305"/>
      <c r="B23" s="305"/>
      <c r="C23" s="714"/>
      <c r="D23" s="712"/>
      <c r="E23" s="712"/>
      <c r="F23" s="712"/>
      <c r="G23" s="712"/>
      <c r="H23" s="715"/>
      <c r="I23" s="109"/>
      <c r="J23" s="112"/>
      <c r="K23" s="113"/>
      <c r="L23" s="93"/>
      <c r="M23" s="114"/>
      <c r="N23" s="93"/>
      <c r="O23" s="113"/>
      <c r="P23" s="93"/>
      <c r="Q23" s="114"/>
      <c r="R23" s="112"/>
      <c r="S23" s="113"/>
      <c r="T23" s="93"/>
      <c r="U23" s="114"/>
      <c r="V23" s="93"/>
      <c r="W23" s="113"/>
      <c r="X23" s="93"/>
      <c r="Y23" s="114"/>
      <c r="Z23" s="112"/>
      <c r="AA23" s="113"/>
      <c r="AB23" s="93"/>
      <c r="AC23" s="114"/>
      <c r="AD23" s="93"/>
      <c r="AE23" s="113"/>
      <c r="AF23" s="93"/>
      <c r="AG23" s="114"/>
      <c r="AH23" s="112"/>
      <c r="AI23" s="113"/>
      <c r="AJ23" s="93"/>
      <c r="AK23" s="114"/>
      <c r="AL23" s="93"/>
      <c r="AM23" s="113"/>
      <c r="AN23" s="93"/>
      <c r="AO23" s="114"/>
      <c r="AP23" s="112"/>
      <c r="AQ23" s="113"/>
      <c r="AR23" s="93"/>
      <c r="AS23" s="114"/>
      <c r="AT23" s="93"/>
      <c r="AU23" s="113"/>
      <c r="AV23" s="93"/>
      <c r="AW23" s="114"/>
      <c r="AX23" s="112"/>
      <c r="AY23" s="113"/>
      <c r="AZ23" s="93"/>
      <c r="BA23" s="114"/>
      <c r="BB23" s="93"/>
      <c r="BC23" s="113"/>
      <c r="BD23" s="93"/>
      <c r="BE23" s="114"/>
      <c r="BF23" s="112"/>
      <c r="BG23" s="113"/>
      <c r="BH23" s="93"/>
      <c r="BI23" s="114"/>
      <c r="BJ23" s="93"/>
      <c r="BK23" s="113"/>
      <c r="BL23" s="93"/>
      <c r="BM23" s="114"/>
      <c r="BN23" s="112"/>
      <c r="BO23" s="113"/>
      <c r="BP23" s="93"/>
      <c r="BQ23" s="114"/>
      <c r="BR23" s="93"/>
      <c r="BS23" s="113"/>
      <c r="BT23" s="93"/>
      <c r="BU23" s="114"/>
      <c r="BV23" s="115"/>
      <c r="BW23" s="93"/>
      <c r="BX23" s="115"/>
      <c r="BY23" s="93"/>
      <c r="BZ23" s="116"/>
      <c r="CA23" s="898"/>
      <c r="CB23" s="899"/>
      <c r="CC23" s="899"/>
      <c r="CD23" s="899"/>
      <c r="CE23" s="899"/>
      <c r="CF23" s="899"/>
      <c r="CG23" s="899"/>
      <c r="CH23" s="899"/>
      <c r="CI23" s="899"/>
      <c r="CJ23" s="899"/>
      <c r="CK23" s="899"/>
      <c r="CL23" s="899"/>
      <c r="CM23" s="899"/>
      <c r="CN23" s="900"/>
    </row>
    <row r="24" spans="1:93" ht="15" customHeight="1" x14ac:dyDescent="0.15">
      <c r="A24" s="305"/>
      <c r="B24" s="305"/>
      <c r="C24" s="714"/>
      <c r="D24" s="712"/>
      <c r="E24" s="712"/>
      <c r="F24" s="712"/>
      <c r="G24" s="712"/>
      <c r="H24" s="715"/>
      <c r="I24" s="117"/>
      <c r="J24" s="90"/>
      <c r="K24" s="752" t="s">
        <v>183</v>
      </c>
      <c r="L24" s="752"/>
      <c r="M24" s="754" t="s">
        <v>182</v>
      </c>
      <c r="N24" s="754"/>
      <c r="O24" s="756" t="s">
        <v>139</v>
      </c>
      <c r="P24" s="752" t="s">
        <v>8</v>
      </c>
      <c r="Q24" s="752"/>
      <c r="R24" s="752"/>
      <c r="S24" s="752"/>
      <c r="T24" s="758" t="s">
        <v>184</v>
      </c>
      <c r="U24" s="760" t="s">
        <v>185</v>
      </c>
      <c r="V24" s="761"/>
      <c r="W24" s="752" t="s">
        <v>186</v>
      </c>
      <c r="X24" s="752"/>
      <c r="Y24" s="752"/>
      <c r="Z24" s="752"/>
      <c r="AA24" s="752"/>
      <c r="AB24" s="752"/>
      <c r="AC24" s="752"/>
      <c r="AD24" s="752"/>
      <c r="AE24" s="752"/>
      <c r="AF24" s="752"/>
      <c r="AG24" s="752"/>
      <c r="AH24" s="752" t="s">
        <v>9</v>
      </c>
      <c r="AI24" s="752"/>
      <c r="AJ24" s="752"/>
      <c r="AK24" s="752"/>
      <c r="AL24" s="752"/>
      <c r="AM24" s="763" t="s">
        <v>497</v>
      </c>
      <c r="AN24" s="764"/>
      <c r="AO24" s="764"/>
      <c r="AP24" s="764"/>
      <c r="AQ24" s="764"/>
      <c r="AR24" s="764"/>
      <c r="AS24" s="764"/>
      <c r="AT24" s="764"/>
      <c r="AU24" s="764"/>
      <c r="AV24" s="764"/>
      <c r="AW24" s="764"/>
      <c r="AX24" s="764"/>
      <c r="AY24" s="764"/>
      <c r="AZ24" s="764"/>
      <c r="BA24" s="765"/>
      <c r="BB24" s="962" t="s">
        <v>139</v>
      </c>
      <c r="BC24" s="118"/>
      <c r="BD24" s="766" t="s">
        <v>10</v>
      </c>
      <c r="BE24" s="745"/>
      <c r="BF24" s="745"/>
      <c r="BG24" s="745"/>
      <c r="BH24" s="745"/>
      <c r="BI24" s="767"/>
      <c r="BJ24" s="102"/>
      <c r="BK24" s="102"/>
      <c r="BL24" s="102"/>
      <c r="BM24" s="102"/>
      <c r="BN24" s="102"/>
      <c r="BO24" s="102"/>
      <c r="BP24" s="102"/>
      <c r="BQ24" s="102"/>
      <c r="BR24" s="102"/>
      <c r="BS24" s="102"/>
      <c r="BT24" s="102"/>
      <c r="BU24" s="119"/>
      <c r="BV24" s="768" t="s">
        <v>188</v>
      </c>
      <c r="BW24" s="743"/>
      <c r="BX24" s="743" t="s">
        <v>11</v>
      </c>
      <c r="BY24" s="743"/>
      <c r="BZ24" s="744"/>
      <c r="CA24" s="898"/>
      <c r="CB24" s="899"/>
      <c r="CC24" s="899"/>
      <c r="CD24" s="899"/>
      <c r="CE24" s="899"/>
      <c r="CF24" s="899"/>
      <c r="CG24" s="899"/>
      <c r="CH24" s="899"/>
      <c r="CI24" s="899"/>
      <c r="CJ24" s="899"/>
      <c r="CK24" s="899"/>
      <c r="CL24" s="899"/>
      <c r="CM24" s="899"/>
      <c r="CN24" s="900"/>
    </row>
    <row r="25" spans="1:93" ht="15" customHeight="1" thickBot="1" x14ac:dyDescent="0.2">
      <c r="A25" s="305"/>
      <c r="B25" s="305"/>
      <c r="C25" s="771"/>
      <c r="D25" s="772"/>
      <c r="E25" s="772"/>
      <c r="F25" s="772"/>
      <c r="G25" s="772"/>
      <c r="H25" s="773"/>
      <c r="I25" s="114"/>
      <c r="J25" s="90"/>
      <c r="K25" s="753"/>
      <c r="L25" s="753"/>
      <c r="M25" s="755"/>
      <c r="N25" s="755"/>
      <c r="O25" s="757"/>
      <c r="P25" s="753"/>
      <c r="Q25" s="753"/>
      <c r="R25" s="753"/>
      <c r="S25" s="753"/>
      <c r="T25" s="759"/>
      <c r="U25" s="762"/>
      <c r="V25" s="762"/>
      <c r="W25" s="753"/>
      <c r="X25" s="753"/>
      <c r="Y25" s="753"/>
      <c r="Z25" s="753"/>
      <c r="AA25" s="753"/>
      <c r="AB25" s="753"/>
      <c r="AC25" s="753"/>
      <c r="AD25" s="753"/>
      <c r="AE25" s="753"/>
      <c r="AF25" s="753"/>
      <c r="AG25" s="753"/>
      <c r="AH25" s="753"/>
      <c r="AI25" s="753"/>
      <c r="AJ25" s="753"/>
      <c r="AK25" s="753"/>
      <c r="AL25" s="753"/>
      <c r="AM25" s="766"/>
      <c r="AN25" s="745"/>
      <c r="AO25" s="745"/>
      <c r="AP25" s="745"/>
      <c r="AQ25" s="745"/>
      <c r="AR25" s="745"/>
      <c r="AS25" s="745"/>
      <c r="AT25" s="745"/>
      <c r="AU25" s="745"/>
      <c r="AV25" s="745"/>
      <c r="AW25" s="745"/>
      <c r="AX25" s="745"/>
      <c r="AY25" s="745"/>
      <c r="AZ25" s="745"/>
      <c r="BA25" s="767"/>
      <c r="BB25" s="963"/>
      <c r="BC25" s="120"/>
      <c r="BD25" s="747" t="s">
        <v>187</v>
      </c>
      <c r="BE25" s="674"/>
      <c r="BF25" s="674"/>
      <c r="BG25" s="674"/>
      <c r="BH25" s="674"/>
      <c r="BI25" s="674"/>
      <c r="BJ25" s="674"/>
      <c r="BK25" s="674"/>
      <c r="BL25" s="674"/>
      <c r="BM25" s="674"/>
      <c r="BN25" s="674"/>
      <c r="BO25" s="674"/>
      <c r="BP25" s="674"/>
      <c r="BQ25" s="674"/>
      <c r="BR25" s="674"/>
      <c r="BS25" s="674"/>
      <c r="BT25" s="674"/>
      <c r="BU25" s="675"/>
      <c r="BV25" s="745"/>
      <c r="BW25" s="745"/>
      <c r="BX25" s="745"/>
      <c r="BY25" s="745"/>
      <c r="BZ25" s="746"/>
      <c r="CA25" s="901"/>
      <c r="CB25" s="902"/>
      <c r="CC25" s="902"/>
      <c r="CD25" s="902"/>
      <c r="CE25" s="902"/>
      <c r="CF25" s="902"/>
      <c r="CG25" s="902"/>
      <c r="CH25" s="902"/>
      <c r="CI25" s="902"/>
      <c r="CJ25" s="902"/>
      <c r="CK25" s="902"/>
      <c r="CL25" s="902"/>
      <c r="CM25" s="902"/>
      <c r="CN25" s="903"/>
    </row>
    <row r="26" spans="1:93" ht="19.5" customHeight="1" x14ac:dyDescent="0.15">
      <c r="A26" s="305"/>
      <c r="B26" s="305"/>
      <c r="C26" s="737" t="s">
        <v>12</v>
      </c>
      <c r="D26" s="726"/>
      <c r="E26" s="738"/>
      <c r="F26" s="741" t="s">
        <v>13</v>
      </c>
      <c r="G26" s="722"/>
      <c r="H26" s="723"/>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739" t="s">
        <v>7</v>
      </c>
      <c r="CB26" s="740"/>
      <c r="CC26" s="740"/>
      <c r="CD26" s="740"/>
      <c r="CE26" s="733" t="s">
        <v>5</v>
      </c>
      <c r="CF26" s="733"/>
      <c r="CG26" s="836"/>
      <c r="CH26" s="836"/>
      <c r="CI26" s="836"/>
      <c r="CJ26" s="733" t="s">
        <v>6</v>
      </c>
      <c r="CK26" s="733"/>
      <c r="CL26" s="836"/>
      <c r="CM26" s="836"/>
      <c r="CN26" s="837"/>
    </row>
    <row r="27" spans="1:93" ht="19.5" customHeight="1" x14ac:dyDescent="0.15">
      <c r="A27" s="305"/>
      <c r="B27" s="304"/>
      <c r="C27" s="892">
        <f>M15</f>
        <v>0</v>
      </c>
      <c r="D27" s="893"/>
      <c r="E27" s="894"/>
      <c r="F27" s="742"/>
      <c r="G27" s="724"/>
      <c r="H27" s="717"/>
      <c r="I27" s="440"/>
      <c r="J27" s="440"/>
      <c r="K27" s="440"/>
      <c r="L27" s="440"/>
      <c r="M27" s="440"/>
      <c r="N27" s="440"/>
      <c r="O27" s="440"/>
      <c r="P27" s="440"/>
      <c r="Q27" s="440"/>
      <c r="R27" s="440"/>
      <c r="S27" s="440"/>
      <c r="T27" s="440"/>
      <c r="U27" s="440"/>
      <c r="V27" s="440"/>
      <c r="W27" s="440"/>
      <c r="X27" s="440"/>
      <c r="Y27" s="440"/>
      <c r="Z27" s="440"/>
      <c r="AA27" s="440"/>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0"/>
      <c r="BY27" s="440"/>
      <c r="BZ27" s="440"/>
      <c r="CA27" s="735" t="s">
        <v>164</v>
      </c>
      <c r="CB27" s="736"/>
      <c r="CC27" s="736"/>
      <c r="CD27" s="736"/>
      <c r="CE27" s="720" t="s">
        <v>5</v>
      </c>
      <c r="CF27" s="720"/>
      <c r="CG27" s="811"/>
      <c r="CH27" s="811"/>
      <c r="CI27" s="811"/>
      <c r="CJ27" s="720" t="s">
        <v>6</v>
      </c>
      <c r="CK27" s="720"/>
      <c r="CL27" s="811"/>
      <c r="CM27" s="811"/>
      <c r="CN27" s="812"/>
    </row>
    <row r="28" spans="1:93" ht="19.5" customHeight="1" x14ac:dyDescent="0.15">
      <c r="A28" s="305"/>
      <c r="B28" s="304"/>
      <c r="C28" s="714" t="s">
        <v>19</v>
      </c>
      <c r="D28" s="712"/>
      <c r="E28" s="715"/>
      <c r="F28" s="122"/>
      <c r="G28" s="93"/>
      <c r="H28" s="123" t="s">
        <v>21</v>
      </c>
      <c r="I28" s="442"/>
      <c r="J28" s="442"/>
      <c r="K28" s="442"/>
      <c r="L28" s="442"/>
      <c r="M28" s="442"/>
      <c r="N28" s="442"/>
      <c r="O28" s="442"/>
      <c r="P28" s="442"/>
      <c r="Q28" s="442"/>
      <c r="R28" s="442"/>
      <c r="S28" s="442"/>
      <c r="T28" s="442"/>
      <c r="U28" s="442"/>
      <c r="V28" s="442"/>
      <c r="W28" s="442"/>
      <c r="X28" s="442"/>
      <c r="Y28" s="443"/>
      <c r="Z28" s="442"/>
      <c r="AA28" s="442"/>
      <c r="AB28" s="442"/>
      <c r="AC28" s="443"/>
      <c r="AD28" s="442"/>
      <c r="AE28" s="443"/>
      <c r="AF28" s="442"/>
      <c r="AG28" s="443"/>
      <c r="AH28" s="442"/>
      <c r="AI28" s="442"/>
      <c r="AJ28" s="442"/>
      <c r="AK28" s="443"/>
      <c r="AL28" s="442"/>
      <c r="AM28" s="443"/>
      <c r="AN28" s="442"/>
      <c r="AO28" s="442"/>
      <c r="AP28" s="442"/>
      <c r="AQ28" s="442"/>
      <c r="AR28" s="442"/>
      <c r="AS28" s="442"/>
      <c r="AT28" s="442"/>
      <c r="AU28" s="442"/>
      <c r="AV28" s="442"/>
      <c r="AW28" s="442"/>
      <c r="AX28" s="442"/>
      <c r="AY28" s="442"/>
      <c r="AZ28" s="442"/>
      <c r="BA28" s="442"/>
      <c r="BB28" s="442"/>
      <c r="BC28" s="443"/>
      <c r="BD28" s="443"/>
      <c r="BE28" s="443"/>
      <c r="BF28" s="442"/>
      <c r="BG28" s="442"/>
      <c r="BH28" s="442"/>
      <c r="BI28" s="442"/>
      <c r="BJ28" s="442"/>
      <c r="BK28" s="442"/>
      <c r="BL28" s="442"/>
      <c r="BM28" s="442"/>
      <c r="BN28" s="443"/>
      <c r="BO28" s="443"/>
      <c r="BP28" s="443"/>
      <c r="BQ28" s="443"/>
      <c r="BR28" s="443"/>
      <c r="BS28" s="443"/>
      <c r="BT28" s="443"/>
      <c r="BU28" s="443"/>
      <c r="BV28" s="442"/>
      <c r="BW28" s="442"/>
      <c r="BX28" s="442"/>
      <c r="BY28" s="442"/>
      <c r="BZ28" s="442"/>
      <c r="CA28" s="832" t="s">
        <v>29</v>
      </c>
      <c r="CB28" s="833"/>
      <c r="CC28" s="811"/>
      <c r="CD28" s="811"/>
      <c r="CE28" s="811"/>
      <c r="CF28" s="811"/>
      <c r="CG28" s="811"/>
      <c r="CH28" s="811"/>
      <c r="CI28" s="811"/>
      <c r="CJ28" s="811"/>
      <c r="CK28" s="811"/>
      <c r="CL28" s="811"/>
      <c r="CM28" s="811"/>
      <c r="CN28" s="812"/>
    </row>
    <row r="29" spans="1:93" ht="19.5" customHeight="1" x14ac:dyDescent="0.15">
      <c r="A29" s="305"/>
      <c r="B29" s="304"/>
      <c r="C29" s="892">
        <f>Q15</f>
        <v>0</v>
      </c>
      <c r="D29" s="893"/>
      <c r="E29" s="894"/>
      <c r="F29" s="741" t="s">
        <v>15</v>
      </c>
      <c r="G29" s="722"/>
      <c r="H29" s="723"/>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832"/>
      <c r="CB29" s="833"/>
      <c r="CC29" s="811"/>
      <c r="CD29" s="811"/>
      <c r="CE29" s="811"/>
      <c r="CF29" s="811"/>
      <c r="CG29" s="811"/>
      <c r="CH29" s="811"/>
      <c r="CI29" s="811"/>
      <c r="CJ29" s="811"/>
      <c r="CK29" s="811"/>
      <c r="CL29" s="811"/>
      <c r="CM29" s="811"/>
      <c r="CN29" s="812"/>
    </row>
    <row r="30" spans="1:93" ht="19.5" customHeight="1" x14ac:dyDescent="0.15">
      <c r="A30" s="305"/>
      <c r="B30" s="304"/>
      <c r="C30" s="714" t="s">
        <v>20</v>
      </c>
      <c r="D30" s="712"/>
      <c r="E30" s="715"/>
      <c r="F30" s="742"/>
      <c r="G30" s="724"/>
      <c r="H30" s="717"/>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1"/>
      <c r="AM30" s="441"/>
      <c r="AN30" s="441"/>
      <c r="AO30" s="441"/>
      <c r="AP30" s="441"/>
      <c r="AQ30" s="441"/>
      <c r="AR30" s="441"/>
      <c r="AS30" s="441"/>
      <c r="AT30" s="441"/>
      <c r="AU30" s="441"/>
      <c r="AV30" s="441"/>
      <c r="AW30" s="441"/>
      <c r="AX30" s="440"/>
      <c r="AY30" s="440"/>
      <c r="AZ30" s="440"/>
      <c r="BA30" s="440"/>
      <c r="BB30" s="440"/>
      <c r="BC30" s="440"/>
      <c r="BD30" s="440"/>
      <c r="BE30" s="440"/>
      <c r="BF30" s="440"/>
      <c r="BG30" s="440"/>
      <c r="BH30" s="440"/>
      <c r="BI30" s="440"/>
      <c r="BJ30" s="440"/>
      <c r="BK30" s="440"/>
      <c r="BL30" s="440"/>
      <c r="BM30" s="440"/>
      <c r="BN30" s="441"/>
      <c r="BO30" s="441"/>
      <c r="BP30" s="441"/>
      <c r="BQ30" s="441"/>
      <c r="BR30" s="440"/>
      <c r="BS30" s="440"/>
      <c r="BT30" s="440"/>
      <c r="BU30" s="441"/>
      <c r="BV30" s="440"/>
      <c r="BW30" s="440"/>
      <c r="BX30" s="440"/>
      <c r="BY30" s="440"/>
      <c r="BZ30" s="440"/>
      <c r="CA30" s="832"/>
      <c r="CB30" s="833"/>
      <c r="CC30" s="811"/>
      <c r="CD30" s="811"/>
      <c r="CE30" s="811"/>
      <c r="CF30" s="811"/>
      <c r="CG30" s="811"/>
      <c r="CH30" s="811"/>
      <c r="CI30" s="811"/>
      <c r="CJ30" s="811"/>
      <c r="CK30" s="811"/>
      <c r="CL30" s="811"/>
      <c r="CM30" s="811"/>
      <c r="CN30" s="812"/>
    </row>
    <row r="31" spans="1:93" ht="19.5" customHeight="1" x14ac:dyDescent="0.15">
      <c r="A31" s="305"/>
      <c r="B31" s="304"/>
      <c r="C31" s="714" t="str">
        <f>IF(OR($I$15="",C27="",C29=""),"（   ）",TEXT(WEEKDAY(DATE(2018+$I$15,C27,C29)),"(aaa)"))</f>
        <v>（   ）</v>
      </c>
      <c r="D31" s="712"/>
      <c r="E31" s="715"/>
      <c r="F31" s="126"/>
      <c r="G31" s="90"/>
      <c r="H31" s="127" t="s">
        <v>21</v>
      </c>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S31" s="442"/>
      <c r="BT31" s="442"/>
      <c r="BU31" s="442"/>
      <c r="BV31" s="442"/>
      <c r="BW31" s="442"/>
      <c r="BX31" s="442"/>
      <c r="BY31" s="442"/>
      <c r="BZ31" s="442"/>
      <c r="CA31" s="832"/>
      <c r="CB31" s="833"/>
      <c r="CC31" s="802"/>
      <c r="CD31" s="803"/>
      <c r="CE31" s="803"/>
      <c r="CF31" s="803"/>
      <c r="CG31" s="803"/>
      <c r="CH31" s="803"/>
      <c r="CI31" s="803"/>
      <c r="CJ31" s="803"/>
      <c r="CK31" s="803"/>
      <c r="CL31" s="803"/>
      <c r="CM31" s="803"/>
      <c r="CN31" s="804"/>
    </row>
    <row r="32" spans="1:93" ht="3" customHeight="1" x14ac:dyDescent="0.15">
      <c r="A32" s="305"/>
      <c r="B32" s="305"/>
      <c r="C32" s="106"/>
      <c r="D32" s="104"/>
      <c r="E32" s="128"/>
      <c r="F32" s="104"/>
      <c r="G32" s="104"/>
      <c r="H32" s="128"/>
      <c r="I32" s="444"/>
      <c r="J32" s="445"/>
      <c r="K32" s="445"/>
      <c r="L32" s="445"/>
      <c r="M32" s="444"/>
      <c r="N32" s="445"/>
      <c r="O32" s="445"/>
      <c r="P32" s="445"/>
      <c r="Q32" s="444"/>
      <c r="R32" s="445"/>
      <c r="S32" s="445"/>
      <c r="T32" s="445"/>
      <c r="U32" s="444"/>
      <c r="V32" s="445"/>
      <c r="W32" s="445"/>
      <c r="X32" s="445"/>
      <c r="Y32" s="445"/>
      <c r="Z32" s="446"/>
      <c r="AA32" s="445"/>
      <c r="AB32" s="445"/>
      <c r="AC32" s="444"/>
      <c r="AD32" s="445"/>
      <c r="AE32" s="445"/>
      <c r="AF32" s="445"/>
      <c r="AG32" s="445"/>
      <c r="AH32" s="446"/>
      <c r="AI32" s="445"/>
      <c r="AJ32" s="445"/>
      <c r="AK32" s="444"/>
      <c r="AL32" s="445"/>
      <c r="AM32" s="445"/>
      <c r="AN32" s="445"/>
      <c r="AO32" s="445"/>
      <c r="AP32" s="446"/>
      <c r="AQ32" s="445"/>
      <c r="AR32" s="445"/>
      <c r="AS32" s="444"/>
      <c r="AT32" s="445"/>
      <c r="AU32" s="445"/>
      <c r="AV32" s="445"/>
      <c r="AW32" s="444"/>
      <c r="AX32" s="445"/>
      <c r="AY32" s="445"/>
      <c r="AZ32" s="445"/>
      <c r="BA32" s="444"/>
      <c r="BB32" s="445"/>
      <c r="BC32" s="445"/>
      <c r="BD32" s="445"/>
      <c r="BE32" s="444"/>
      <c r="BF32" s="445"/>
      <c r="BG32" s="445"/>
      <c r="BH32" s="445"/>
      <c r="BI32" s="444"/>
      <c r="BJ32" s="445"/>
      <c r="BK32" s="445"/>
      <c r="BL32" s="445"/>
      <c r="BM32" s="445"/>
      <c r="BN32" s="446"/>
      <c r="BO32" s="445"/>
      <c r="BP32" s="445"/>
      <c r="BQ32" s="445"/>
      <c r="BR32" s="446"/>
      <c r="BS32" s="445"/>
      <c r="BT32" s="445"/>
      <c r="BU32" s="444"/>
      <c r="BV32" s="445"/>
      <c r="BW32" s="445"/>
      <c r="BX32" s="445"/>
      <c r="BY32" s="445"/>
      <c r="BZ32" s="446"/>
      <c r="CA32" s="832"/>
      <c r="CB32" s="833"/>
      <c r="CC32" s="805"/>
      <c r="CD32" s="806"/>
      <c r="CE32" s="806"/>
      <c r="CF32" s="806"/>
      <c r="CG32" s="806"/>
      <c r="CH32" s="806"/>
      <c r="CI32" s="806"/>
      <c r="CJ32" s="806"/>
      <c r="CK32" s="806"/>
      <c r="CL32" s="806"/>
      <c r="CM32" s="806"/>
      <c r="CN32" s="807"/>
    </row>
    <row r="33" spans="1:93" ht="3" customHeight="1" thickBot="1" x14ac:dyDescent="0.2">
      <c r="A33" s="305"/>
      <c r="B33" s="305"/>
      <c r="C33" s="98"/>
      <c r="D33" s="99"/>
      <c r="E33" s="130"/>
      <c r="F33" s="99"/>
      <c r="G33" s="99"/>
      <c r="H33" s="130"/>
      <c r="I33" s="447"/>
      <c r="J33" s="448"/>
      <c r="K33" s="449"/>
      <c r="L33" s="448"/>
      <c r="M33" s="449"/>
      <c r="N33" s="448"/>
      <c r="O33" s="449"/>
      <c r="P33" s="448"/>
      <c r="Q33" s="447"/>
      <c r="R33" s="449"/>
      <c r="S33" s="449"/>
      <c r="T33" s="448"/>
      <c r="U33" s="449"/>
      <c r="V33" s="448"/>
      <c r="W33" s="449"/>
      <c r="X33" s="448"/>
      <c r="Y33" s="449"/>
      <c r="Z33" s="448"/>
      <c r="AA33" s="449"/>
      <c r="AB33" s="448"/>
      <c r="AC33" s="449"/>
      <c r="AD33" s="448"/>
      <c r="AE33" s="449"/>
      <c r="AF33" s="448"/>
      <c r="AG33" s="449"/>
      <c r="AH33" s="448"/>
      <c r="AI33" s="449"/>
      <c r="AJ33" s="448"/>
      <c r="AK33" s="449"/>
      <c r="AL33" s="448"/>
      <c r="AM33" s="449"/>
      <c r="AN33" s="448"/>
      <c r="AO33" s="449"/>
      <c r="AP33" s="448"/>
      <c r="AQ33" s="447"/>
      <c r="AR33" s="449"/>
      <c r="AS33" s="449"/>
      <c r="AT33" s="448"/>
      <c r="AU33" s="449"/>
      <c r="AV33" s="448"/>
      <c r="AW33" s="449"/>
      <c r="AX33" s="448"/>
      <c r="AY33" s="449"/>
      <c r="AZ33" s="448"/>
      <c r="BA33" s="447"/>
      <c r="BB33" s="449"/>
      <c r="BC33" s="449"/>
      <c r="BD33" s="448"/>
      <c r="BE33" s="449"/>
      <c r="BF33" s="448"/>
      <c r="BG33" s="449"/>
      <c r="BH33" s="448"/>
      <c r="BI33" s="447"/>
      <c r="BJ33" s="449"/>
      <c r="BK33" s="449"/>
      <c r="BL33" s="448"/>
      <c r="BM33" s="449"/>
      <c r="BN33" s="448"/>
      <c r="BO33" s="449"/>
      <c r="BP33" s="448"/>
      <c r="BQ33" s="449"/>
      <c r="BR33" s="448"/>
      <c r="BS33" s="447"/>
      <c r="BT33" s="449"/>
      <c r="BU33" s="447"/>
      <c r="BV33" s="449"/>
      <c r="BW33" s="449"/>
      <c r="BX33" s="448"/>
      <c r="BY33" s="449"/>
      <c r="BZ33" s="448"/>
      <c r="CA33" s="834"/>
      <c r="CB33" s="835"/>
      <c r="CC33" s="808"/>
      <c r="CD33" s="809"/>
      <c r="CE33" s="809"/>
      <c r="CF33" s="809"/>
      <c r="CG33" s="809"/>
      <c r="CH33" s="809"/>
      <c r="CI33" s="809"/>
      <c r="CJ33" s="809"/>
      <c r="CK33" s="809"/>
      <c r="CL33" s="809"/>
      <c r="CM33" s="809"/>
      <c r="CN33" s="810"/>
    </row>
    <row r="34" spans="1:93" s="132" customFormat="1" ht="19.5" customHeight="1" x14ac:dyDescent="0.15">
      <c r="A34" s="315"/>
      <c r="B34" s="324"/>
      <c r="C34" s="737" t="s">
        <v>16</v>
      </c>
      <c r="D34" s="726"/>
      <c r="E34" s="738"/>
      <c r="F34" s="741" t="s">
        <v>13</v>
      </c>
      <c r="G34" s="722"/>
      <c r="H34" s="723"/>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39"/>
      <c r="BY34" s="439"/>
      <c r="BZ34" s="450"/>
      <c r="CA34" s="739" t="s">
        <v>7</v>
      </c>
      <c r="CB34" s="740"/>
      <c r="CC34" s="740"/>
      <c r="CD34" s="740"/>
      <c r="CE34" s="733" t="s">
        <v>5</v>
      </c>
      <c r="CF34" s="733"/>
      <c r="CG34" s="836"/>
      <c r="CH34" s="836"/>
      <c r="CI34" s="836"/>
      <c r="CJ34" s="733" t="s">
        <v>6</v>
      </c>
      <c r="CK34" s="733"/>
      <c r="CL34" s="836"/>
      <c r="CM34" s="836"/>
      <c r="CN34" s="837"/>
      <c r="CO34" s="315"/>
    </row>
    <row r="35" spans="1:93" s="132" customFormat="1" ht="19.5" customHeight="1" x14ac:dyDescent="0.15">
      <c r="A35" s="315"/>
      <c r="B35" s="324"/>
      <c r="C35" s="714" t="str">
        <f>IF(C27&lt;&gt;0,MONTH(DATE(1988+$I$15,$M$15,$Q$15)+1),"")</f>
        <v/>
      </c>
      <c r="D35" s="712"/>
      <c r="E35" s="715"/>
      <c r="F35" s="742"/>
      <c r="G35" s="724"/>
      <c r="H35" s="717"/>
      <c r="I35" s="441"/>
      <c r="J35" s="441"/>
      <c r="K35" s="441"/>
      <c r="L35" s="440"/>
      <c r="M35" s="440"/>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0"/>
      <c r="BD35" s="441"/>
      <c r="BE35" s="441"/>
      <c r="BF35" s="441"/>
      <c r="BG35" s="441"/>
      <c r="BH35" s="441"/>
      <c r="BI35" s="441"/>
      <c r="BJ35" s="441"/>
      <c r="BK35" s="441"/>
      <c r="BL35" s="441"/>
      <c r="BM35" s="441"/>
      <c r="BN35" s="441"/>
      <c r="BO35" s="441"/>
      <c r="BP35" s="441"/>
      <c r="BQ35" s="441"/>
      <c r="BR35" s="441"/>
      <c r="BS35" s="441"/>
      <c r="BT35" s="441"/>
      <c r="BU35" s="441"/>
      <c r="BV35" s="441"/>
      <c r="BW35" s="441"/>
      <c r="BX35" s="440"/>
      <c r="BY35" s="440"/>
      <c r="BZ35" s="451"/>
      <c r="CA35" s="735" t="s">
        <v>164</v>
      </c>
      <c r="CB35" s="736"/>
      <c r="CC35" s="736"/>
      <c r="CD35" s="736"/>
      <c r="CE35" s="720" t="s">
        <v>5</v>
      </c>
      <c r="CF35" s="720"/>
      <c r="CG35" s="811"/>
      <c r="CH35" s="811"/>
      <c r="CI35" s="811"/>
      <c r="CJ35" s="720" t="s">
        <v>6</v>
      </c>
      <c r="CK35" s="720"/>
      <c r="CL35" s="811"/>
      <c r="CM35" s="811"/>
      <c r="CN35" s="812"/>
      <c r="CO35" s="315"/>
    </row>
    <row r="36" spans="1:93" s="132" customFormat="1" ht="19.5" customHeight="1" x14ac:dyDescent="0.15">
      <c r="A36" s="315"/>
      <c r="B36" s="324"/>
      <c r="C36" s="714" t="s">
        <v>19</v>
      </c>
      <c r="D36" s="712"/>
      <c r="E36" s="715"/>
      <c r="F36" s="122"/>
      <c r="G36" s="93"/>
      <c r="H36" s="123" t="s">
        <v>21</v>
      </c>
      <c r="I36" s="452"/>
      <c r="J36" s="443"/>
      <c r="K36" s="443"/>
      <c r="L36" s="442"/>
      <c r="M36" s="443"/>
      <c r="N36" s="443"/>
      <c r="O36" s="442"/>
      <c r="P36" s="442"/>
      <c r="Q36" s="442"/>
      <c r="R36" s="442"/>
      <c r="S36" s="442"/>
      <c r="T36" s="442"/>
      <c r="U36" s="443"/>
      <c r="V36" s="442"/>
      <c r="W36" s="442"/>
      <c r="X36" s="442"/>
      <c r="Y36" s="443"/>
      <c r="Z36" s="442"/>
      <c r="AA36" s="442"/>
      <c r="AB36" s="442"/>
      <c r="AC36" s="442"/>
      <c r="AD36" s="442"/>
      <c r="AE36" s="442"/>
      <c r="AF36" s="442"/>
      <c r="AG36" s="442"/>
      <c r="AH36" s="442"/>
      <c r="AI36" s="442"/>
      <c r="AJ36" s="442"/>
      <c r="AK36" s="442"/>
      <c r="AL36" s="442"/>
      <c r="AM36" s="443"/>
      <c r="AN36" s="442"/>
      <c r="AO36" s="442"/>
      <c r="AP36" s="442"/>
      <c r="AQ36" s="443"/>
      <c r="AR36" s="442"/>
      <c r="AS36" s="452"/>
      <c r="AT36" s="452"/>
      <c r="AU36" s="443"/>
      <c r="AV36" s="442"/>
      <c r="AW36" s="442"/>
      <c r="AX36" s="442"/>
      <c r="AY36" s="442"/>
      <c r="AZ36" s="442"/>
      <c r="BA36" s="443"/>
      <c r="BB36" s="442"/>
      <c r="BC36" s="443"/>
      <c r="BD36" s="442"/>
      <c r="BE36" s="442"/>
      <c r="BF36" s="442"/>
      <c r="BG36" s="442"/>
      <c r="BH36" s="442"/>
      <c r="BI36" s="442"/>
      <c r="BJ36" s="442"/>
      <c r="BK36" s="442"/>
      <c r="BL36" s="443"/>
      <c r="BM36" s="443"/>
      <c r="BN36" s="443"/>
      <c r="BO36" s="443"/>
      <c r="BP36" s="443"/>
      <c r="BQ36" s="443"/>
      <c r="BR36" s="443"/>
      <c r="BS36" s="443"/>
      <c r="BT36" s="443"/>
      <c r="BU36" s="443"/>
      <c r="BV36" s="442"/>
      <c r="BW36" s="442"/>
      <c r="BX36" s="442"/>
      <c r="BY36" s="442"/>
      <c r="BZ36" s="453"/>
      <c r="CA36" s="832" t="s">
        <v>29</v>
      </c>
      <c r="CB36" s="833"/>
      <c r="CC36" s="811"/>
      <c r="CD36" s="811"/>
      <c r="CE36" s="811"/>
      <c r="CF36" s="811"/>
      <c r="CG36" s="811"/>
      <c r="CH36" s="811"/>
      <c r="CI36" s="811"/>
      <c r="CJ36" s="811"/>
      <c r="CK36" s="811"/>
      <c r="CL36" s="811"/>
      <c r="CM36" s="811"/>
      <c r="CN36" s="812"/>
      <c r="CO36" s="315"/>
    </row>
    <row r="37" spans="1:93" s="132" customFormat="1" ht="19.5" customHeight="1" x14ac:dyDescent="0.15">
      <c r="A37" s="315"/>
      <c r="B37" s="324"/>
      <c r="C37" s="714" t="str">
        <f>IF(C27&lt;&gt;0,DAY(DATE(1989+$I$15,$M$15,$Q$15)+1),"")</f>
        <v/>
      </c>
      <c r="D37" s="712"/>
      <c r="E37" s="715"/>
      <c r="F37" s="741" t="s">
        <v>15</v>
      </c>
      <c r="G37" s="722"/>
      <c r="H37" s="723"/>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40"/>
      <c r="AT37" s="440"/>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39"/>
      <c r="BY37" s="439"/>
      <c r="BZ37" s="450"/>
      <c r="CA37" s="832"/>
      <c r="CB37" s="833"/>
      <c r="CC37" s="811"/>
      <c r="CD37" s="811"/>
      <c r="CE37" s="811"/>
      <c r="CF37" s="811"/>
      <c r="CG37" s="811"/>
      <c r="CH37" s="811"/>
      <c r="CI37" s="811"/>
      <c r="CJ37" s="811"/>
      <c r="CK37" s="811"/>
      <c r="CL37" s="811"/>
      <c r="CM37" s="811"/>
      <c r="CN37" s="812"/>
      <c r="CO37" s="315"/>
    </row>
    <row r="38" spans="1:93" s="132" customFormat="1" ht="19.5" customHeight="1" x14ac:dyDescent="0.15">
      <c r="A38" s="315"/>
      <c r="B38" s="324"/>
      <c r="C38" s="714" t="s">
        <v>20</v>
      </c>
      <c r="D38" s="712"/>
      <c r="E38" s="715"/>
      <c r="F38" s="742"/>
      <c r="G38" s="724"/>
      <c r="H38" s="717"/>
      <c r="I38" s="441"/>
      <c r="J38" s="441"/>
      <c r="K38" s="441"/>
      <c r="L38" s="440"/>
      <c r="M38" s="440"/>
      <c r="N38" s="440"/>
      <c r="O38" s="440"/>
      <c r="P38" s="440"/>
      <c r="Q38" s="440"/>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0"/>
      <c r="AS38" s="440"/>
      <c r="AT38" s="440"/>
      <c r="AU38" s="440"/>
      <c r="AV38" s="441"/>
      <c r="AW38" s="441"/>
      <c r="AX38" s="441"/>
      <c r="AY38" s="441"/>
      <c r="AZ38" s="441"/>
      <c r="BA38" s="441"/>
      <c r="BB38" s="440"/>
      <c r="BC38" s="440"/>
      <c r="BD38" s="440"/>
      <c r="BE38" s="440"/>
      <c r="BF38" s="440"/>
      <c r="BG38" s="440"/>
      <c r="BH38" s="440"/>
      <c r="BI38" s="440"/>
      <c r="BJ38" s="440"/>
      <c r="BK38" s="440"/>
      <c r="BL38" s="441"/>
      <c r="BM38" s="441"/>
      <c r="BN38" s="441"/>
      <c r="BO38" s="441"/>
      <c r="BP38" s="441"/>
      <c r="BQ38" s="441"/>
      <c r="BR38" s="440"/>
      <c r="BS38" s="440"/>
      <c r="BT38" s="440"/>
      <c r="BU38" s="440"/>
      <c r="BV38" s="440"/>
      <c r="BW38" s="440"/>
      <c r="BX38" s="440"/>
      <c r="BY38" s="440"/>
      <c r="BZ38" s="451"/>
      <c r="CA38" s="832"/>
      <c r="CB38" s="833"/>
      <c r="CC38" s="811"/>
      <c r="CD38" s="811"/>
      <c r="CE38" s="811"/>
      <c r="CF38" s="811"/>
      <c r="CG38" s="811"/>
      <c r="CH38" s="811"/>
      <c r="CI38" s="811"/>
      <c r="CJ38" s="811"/>
      <c r="CK38" s="811"/>
      <c r="CL38" s="811"/>
      <c r="CM38" s="811"/>
      <c r="CN38" s="812"/>
      <c r="CO38" s="315"/>
    </row>
    <row r="39" spans="1:93" s="132" customFormat="1" ht="19.5" customHeight="1" x14ac:dyDescent="0.15">
      <c r="A39" s="315"/>
      <c r="B39" s="324"/>
      <c r="C39" s="714" t="str">
        <f>IF(OR($I$15="",C35="",C37=""),"（   ）",TEXT(WEEKDAY(DATE(2018+$I$15,C35,C37)),"(aaa)"))</f>
        <v>（   ）</v>
      </c>
      <c r="D39" s="712"/>
      <c r="E39" s="715"/>
      <c r="F39" s="134"/>
      <c r="G39" s="90"/>
      <c r="H39" s="127" t="s">
        <v>21</v>
      </c>
      <c r="I39" s="440"/>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2"/>
      <c r="BP39" s="442"/>
      <c r="BQ39" s="442"/>
      <c r="BR39" s="442"/>
      <c r="BS39" s="442"/>
      <c r="BT39" s="442"/>
      <c r="BU39" s="442"/>
      <c r="BV39" s="442"/>
      <c r="BW39" s="442"/>
      <c r="BX39" s="442"/>
      <c r="BY39" s="442"/>
      <c r="BZ39" s="453"/>
      <c r="CA39" s="832"/>
      <c r="CB39" s="833"/>
      <c r="CC39" s="802"/>
      <c r="CD39" s="803"/>
      <c r="CE39" s="803"/>
      <c r="CF39" s="803"/>
      <c r="CG39" s="803"/>
      <c r="CH39" s="803"/>
      <c r="CI39" s="803"/>
      <c r="CJ39" s="803"/>
      <c r="CK39" s="803"/>
      <c r="CL39" s="803"/>
      <c r="CM39" s="803"/>
      <c r="CN39" s="804"/>
      <c r="CO39" s="315"/>
    </row>
    <row r="40" spans="1:93" s="132" customFormat="1" ht="3" customHeight="1" x14ac:dyDescent="0.15">
      <c r="A40" s="315"/>
      <c r="B40" s="324"/>
      <c r="C40" s="106"/>
      <c r="D40" s="104"/>
      <c r="E40" s="128"/>
      <c r="F40" s="104"/>
      <c r="G40" s="104"/>
      <c r="H40" s="128"/>
      <c r="I40" s="445"/>
      <c r="J40" s="446"/>
      <c r="K40" s="445"/>
      <c r="L40" s="445"/>
      <c r="M40" s="444"/>
      <c r="N40" s="445"/>
      <c r="O40" s="445"/>
      <c r="P40" s="445"/>
      <c r="Q40" s="444"/>
      <c r="R40" s="445"/>
      <c r="S40" s="445"/>
      <c r="T40" s="445"/>
      <c r="U40" s="444"/>
      <c r="V40" s="445"/>
      <c r="W40" s="445"/>
      <c r="X40" s="445"/>
      <c r="Y40" s="445"/>
      <c r="Z40" s="446"/>
      <c r="AA40" s="445"/>
      <c r="AB40" s="445"/>
      <c r="AC40" s="444"/>
      <c r="AD40" s="445"/>
      <c r="AE40" s="445"/>
      <c r="AF40" s="445"/>
      <c r="AG40" s="445"/>
      <c r="AH40" s="446"/>
      <c r="AI40" s="445"/>
      <c r="AJ40" s="445"/>
      <c r="AK40" s="444"/>
      <c r="AL40" s="445"/>
      <c r="AM40" s="445"/>
      <c r="AN40" s="445"/>
      <c r="AO40" s="445"/>
      <c r="AP40" s="446"/>
      <c r="AQ40" s="445"/>
      <c r="AR40" s="445"/>
      <c r="AS40" s="444"/>
      <c r="AT40" s="445"/>
      <c r="AU40" s="445"/>
      <c r="AV40" s="445"/>
      <c r="AW40" s="444"/>
      <c r="AX40" s="445"/>
      <c r="AY40" s="445"/>
      <c r="AZ40" s="445"/>
      <c r="BA40" s="444"/>
      <c r="BB40" s="445"/>
      <c r="BC40" s="445"/>
      <c r="BD40" s="445"/>
      <c r="BE40" s="444"/>
      <c r="BF40" s="445"/>
      <c r="BG40" s="445"/>
      <c r="BH40" s="445"/>
      <c r="BI40" s="444"/>
      <c r="BJ40" s="445"/>
      <c r="BK40" s="445"/>
      <c r="BL40" s="445"/>
      <c r="BM40" s="445"/>
      <c r="BN40" s="446"/>
      <c r="BO40" s="445"/>
      <c r="BP40" s="445"/>
      <c r="BQ40" s="444"/>
      <c r="BR40" s="445"/>
      <c r="BS40" s="445"/>
      <c r="BT40" s="445"/>
      <c r="BU40" s="444"/>
      <c r="BV40" s="445"/>
      <c r="BW40" s="445"/>
      <c r="BX40" s="445"/>
      <c r="BY40" s="444"/>
      <c r="BZ40" s="454"/>
      <c r="CA40" s="832"/>
      <c r="CB40" s="833"/>
      <c r="CC40" s="805"/>
      <c r="CD40" s="806"/>
      <c r="CE40" s="806"/>
      <c r="CF40" s="806"/>
      <c r="CG40" s="806"/>
      <c r="CH40" s="806"/>
      <c r="CI40" s="806"/>
      <c r="CJ40" s="806"/>
      <c r="CK40" s="806"/>
      <c r="CL40" s="806"/>
      <c r="CM40" s="806"/>
      <c r="CN40" s="807"/>
      <c r="CO40" s="315"/>
    </row>
    <row r="41" spans="1:93" s="132" customFormat="1" ht="3" customHeight="1" thickBot="1" x14ac:dyDescent="0.2">
      <c r="A41" s="315"/>
      <c r="B41" s="324"/>
      <c r="C41" s="98"/>
      <c r="D41" s="99"/>
      <c r="E41" s="130"/>
      <c r="F41" s="99"/>
      <c r="G41" s="99"/>
      <c r="H41" s="130"/>
      <c r="I41" s="449"/>
      <c r="J41" s="448"/>
      <c r="K41" s="447"/>
      <c r="L41" s="448"/>
      <c r="M41" s="449"/>
      <c r="N41" s="448"/>
      <c r="O41" s="449"/>
      <c r="P41" s="448"/>
      <c r="Q41" s="449"/>
      <c r="R41" s="448"/>
      <c r="S41" s="449"/>
      <c r="T41" s="448"/>
      <c r="U41" s="449"/>
      <c r="V41" s="448"/>
      <c r="W41" s="449"/>
      <c r="X41" s="448"/>
      <c r="Y41" s="449"/>
      <c r="Z41" s="448"/>
      <c r="AA41" s="449"/>
      <c r="AB41" s="448"/>
      <c r="AC41" s="447"/>
      <c r="AD41" s="448"/>
      <c r="AE41" s="449"/>
      <c r="AF41" s="448"/>
      <c r="AG41" s="449"/>
      <c r="AH41" s="448"/>
      <c r="AI41" s="449"/>
      <c r="AJ41" s="448"/>
      <c r="AK41" s="449"/>
      <c r="AL41" s="448"/>
      <c r="AM41" s="449"/>
      <c r="AN41" s="448"/>
      <c r="AO41" s="449"/>
      <c r="AP41" s="448"/>
      <c r="AQ41" s="447"/>
      <c r="AR41" s="449"/>
      <c r="AS41" s="449"/>
      <c r="AT41" s="448"/>
      <c r="AU41" s="449"/>
      <c r="AV41" s="448"/>
      <c r="AW41" s="449"/>
      <c r="AX41" s="448"/>
      <c r="AY41" s="449"/>
      <c r="AZ41" s="448"/>
      <c r="BA41" s="449"/>
      <c r="BB41" s="448"/>
      <c r="BC41" s="447"/>
      <c r="BD41" s="449"/>
      <c r="BE41" s="449"/>
      <c r="BF41" s="448"/>
      <c r="BG41" s="449"/>
      <c r="BH41" s="448"/>
      <c r="BI41" s="449"/>
      <c r="BJ41" s="448"/>
      <c r="BK41" s="447"/>
      <c r="BL41" s="449"/>
      <c r="BM41" s="449"/>
      <c r="BN41" s="448"/>
      <c r="BO41" s="449"/>
      <c r="BP41" s="448"/>
      <c r="BQ41" s="447"/>
      <c r="BR41" s="449"/>
      <c r="BS41" s="449"/>
      <c r="BT41" s="448"/>
      <c r="BU41" s="447"/>
      <c r="BV41" s="449"/>
      <c r="BW41" s="447"/>
      <c r="BX41" s="449"/>
      <c r="BY41" s="447"/>
      <c r="BZ41" s="455"/>
      <c r="CA41" s="834"/>
      <c r="CB41" s="835"/>
      <c r="CC41" s="808"/>
      <c r="CD41" s="809"/>
      <c r="CE41" s="809"/>
      <c r="CF41" s="809"/>
      <c r="CG41" s="809"/>
      <c r="CH41" s="809"/>
      <c r="CI41" s="809"/>
      <c r="CJ41" s="809"/>
      <c r="CK41" s="809"/>
      <c r="CL41" s="809"/>
      <c r="CM41" s="809"/>
      <c r="CN41" s="810"/>
      <c r="CO41" s="315"/>
    </row>
    <row r="42" spans="1:93" s="132" customFormat="1" ht="19.5" customHeight="1" x14ac:dyDescent="0.15">
      <c r="A42" s="315"/>
      <c r="B42" s="324"/>
      <c r="C42" s="737" t="s">
        <v>17</v>
      </c>
      <c r="D42" s="726"/>
      <c r="E42" s="738"/>
      <c r="F42" s="722" t="s">
        <v>13</v>
      </c>
      <c r="G42" s="722"/>
      <c r="H42" s="723"/>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439"/>
      <c r="BO42" s="439"/>
      <c r="BP42" s="439"/>
      <c r="BQ42" s="439"/>
      <c r="BR42" s="439"/>
      <c r="BS42" s="439"/>
      <c r="BT42" s="439"/>
      <c r="BU42" s="439"/>
      <c r="BV42" s="439"/>
      <c r="BW42" s="439"/>
      <c r="BX42" s="439"/>
      <c r="BY42" s="439"/>
      <c r="BZ42" s="450"/>
      <c r="CA42" s="739" t="s">
        <v>7</v>
      </c>
      <c r="CB42" s="740"/>
      <c r="CC42" s="740"/>
      <c r="CD42" s="740"/>
      <c r="CE42" s="733" t="s">
        <v>5</v>
      </c>
      <c r="CF42" s="733"/>
      <c r="CG42" s="836"/>
      <c r="CH42" s="836"/>
      <c r="CI42" s="836"/>
      <c r="CJ42" s="733" t="s">
        <v>6</v>
      </c>
      <c r="CK42" s="733"/>
      <c r="CL42" s="836"/>
      <c r="CM42" s="836"/>
      <c r="CN42" s="837"/>
      <c r="CO42" s="315"/>
    </row>
    <row r="43" spans="1:93" s="132" customFormat="1" ht="19.5" customHeight="1" x14ac:dyDescent="0.15">
      <c r="A43" s="315"/>
      <c r="B43" s="324"/>
      <c r="C43" s="714" t="str">
        <f>IF(C27&lt;&gt;0,MONTH(DATE(1988+$I$15,$M$15,$Q$15)+2),"")</f>
        <v/>
      </c>
      <c r="D43" s="712"/>
      <c r="E43" s="715"/>
      <c r="F43" s="724"/>
      <c r="G43" s="724"/>
      <c r="H43" s="717"/>
      <c r="I43" s="441"/>
      <c r="J43" s="441"/>
      <c r="K43" s="441"/>
      <c r="L43" s="440"/>
      <c r="M43" s="440"/>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0"/>
      <c r="BC43" s="440"/>
      <c r="BD43" s="440"/>
      <c r="BE43" s="441"/>
      <c r="BF43" s="440"/>
      <c r="BG43" s="440"/>
      <c r="BH43" s="440"/>
      <c r="BI43" s="440"/>
      <c r="BJ43" s="440"/>
      <c r="BK43" s="440"/>
      <c r="BL43" s="440"/>
      <c r="BM43" s="440"/>
      <c r="BN43" s="440"/>
      <c r="BO43" s="440"/>
      <c r="BP43" s="440"/>
      <c r="BQ43" s="440"/>
      <c r="BR43" s="440"/>
      <c r="BS43" s="440"/>
      <c r="BT43" s="440"/>
      <c r="BU43" s="440"/>
      <c r="BV43" s="440"/>
      <c r="BW43" s="440"/>
      <c r="BX43" s="440"/>
      <c r="BY43" s="440"/>
      <c r="BZ43" s="451"/>
      <c r="CA43" s="735" t="s">
        <v>164</v>
      </c>
      <c r="CB43" s="736"/>
      <c r="CC43" s="736"/>
      <c r="CD43" s="736"/>
      <c r="CE43" s="720" t="s">
        <v>5</v>
      </c>
      <c r="CF43" s="720"/>
      <c r="CG43" s="811"/>
      <c r="CH43" s="811"/>
      <c r="CI43" s="811"/>
      <c r="CJ43" s="720" t="s">
        <v>6</v>
      </c>
      <c r="CK43" s="720"/>
      <c r="CL43" s="811"/>
      <c r="CM43" s="811"/>
      <c r="CN43" s="812"/>
      <c r="CO43" s="315"/>
    </row>
    <row r="44" spans="1:93" s="132" customFormat="1" ht="19.5" customHeight="1" x14ac:dyDescent="0.15">
      <c r="A44" s="315"/>
      <c r="B44" s="324"/>
      <c r="C44" s="714" t="s">
        <v>19</v>
      </c>
      <c r="D44" s="712"/>
      <c r="E44" s="715"/>
      <c r="F44" s="122"/>
      <c r="G44" s="93"/>
      <c r="H44" s="123" t="s">
        <v>21</v>
      </c>
      <c r="I44" s="452"/>
      <c r="J44" s="443"/>
      <c r="K44" s="443"/>
      <c r="L44" s="442"/>
      <c r="M44" s="443"/>
      <c r="N44" s="443"/>
      <c r="O44" s="442"/>
      <c r="P44" s="442"/>
      <c r="Q44" s="443"/>
      <c r="R44" s="442"/>
      <c r="S44" s="442"/>
      <c r="T44" s="442"/>
      <c r="U44" s="443"/>
      <c r="V44" s="442"/>
      <c r="W44" s="443"/>
      <c r="X44" s="443"/>
      <c r="Y44" s="443"/>
      <c r="Z44" s="443"/>
      <c r="AA44" s="443"/>
      <c r="AB44" s="443"/>
      <c r="AC44" s="443"/>
      <c r="AD44" s="443"/>
      <c r="AE44" s="443"/>
      <c r="AF44" s="443"/>
      <c r="AG44" s="443"/>
      <c r="AH44" s="443"/>
      <c r="AI44" s="443"/>
      <c r="AJ44" s="443"/>
      <c r="AK44" s="443"/>
      <c r="AL44" s="443"/>
      <c r="AM44" s="443"/>
      <c r="AN44" s="442"/>
      <c r="AO44" s="452"/>
      <c r="AP44" s="452"/>
      <c r="AQ44" s="443"/>
      <c r="AR44" s="443"/>
      <c r="AS44" s="443"/>
      <c r="AT44" s="443"/>
      <c r="AU44" s="443"/>
      <c r="AV44" s="443"/>
      <c r="AW44" s="443"/>
      <c r="AX44" s="442"/>
      <c r="AY44" s="443"/>
      <c r="AZ44" s="442"/>
      <c r="BA44" s="442"/>
      <c r="BB44" s="442"/>
      <c r="BC44" s="442"/>
      <c r="BD44" s="442"/>
      <c r="BE44" s="442"/>
      <c r="BF44" s="442"/>
      <c r="BG44" s="442"/>
      <c r="BH44" s="442"/>
      <c r="BI44" s="442"/>
      <c r="BJ44" s="442"/>
      <c r="BK44" s="442"/>
      <c r="BL44" s="442"/>
      <c r="BM44" s="442"/>
      <c r="BN44" s="442"/>
      <c r="BO44" s="442"/>
      <c r="BP44" s="442"/>
      <c r="BQ44" s="442"/>
      <c r="BR44" s="442"/>
      <c r="BS44" s="442"/>
      <c r="BT44" s="442"/>
      <c r="BU44" s="442"/>
      <c r="BV44" s="442"/>
      <c r="BW44" s="442"/>
      <c r="BX44" s="442"/>
      <c r="BY44" s="442"/>
      <c r="BZ44" s="453"/>
      <c r="CA44" s="832" t="s">
        <v>29</v>
      </c>
      <c r="CB44" s="833"/>
      <c r="CC44" s="811"/>
      <c r="CD44" s="811"/>
      <c r="CE44" s="811"/>
      <c r="CF44" s="811"/>
      <c r="CG44" s="811"/>
      <c r="CH44" s="811"/>
      <c r="CI44" s="811"/>
      <c r="CJ44" s="811"/>
      <c r="CK44" s="811"/>
      <c r="CL44" s="811"/>
      <c r="CM44" s="811"/>
      <c r="CN44" s="812"/>
      <c r="CO44" s="315"/>
    </row>
    <row r="45" spans="1:93" s="132" customFormat="1" ht="19.5" customHeight="1" x14ac:dyDescent="0.15">
      <c r="A45" s="315"/>
      <c r="B45" s="324"/>
      <c r="C45" s="714" t="str">
        <f>IF(C29&lt;&gt;0,DAY(DATE(1989+$I$15,$M$15,$Q$15)+2),"")</f>
        <v/>
      </c>
      <c r="D45" s="712"/>
      <c r="E45" s="715"/>
      <c r="F45" s="722" t="s">
        <v>15</v>
      </c>
      <c r="G45" s="722"/>
      <c r="H45" s="723"/>
      <c r="I45" s="439"/>
      <c r="J45" s="439"/>
      <c r="K45" s="439"/>
      <c r="L45" s="439"/>
      <c r="M45" s="439"/>
      <c r="N45" s="439"/>
      <c r="O45" s="439"/>
      <c r="P45" s="439"/>
      <c r="Q45" s="439"/>
      <c r="R45" s="439"/>
      <c r="S45" s="439"/>
      <c r="T45" s="439"/>
      <c r="U45" s="439"/>
      <c r="V45" s="439"/>
      <c r="W45" s="439"/>
      <c r="X45" s="456"/>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439"/>
      <c r="BS45" s="439"/>
      <c r="BT45" s="439"/>
      <c r="BU45" s="439"/>
      <c r="BV45" s="439"/>
      <c r="BW45" s="439"/>
      <c r="BX45" s="439"/>
      <c r="BY45" s="439"/>
      <c r="BZ45" s="450"/>
      <c r="CA45" s="832"/>
      <c r="CB45" s="833"/>
      <c r="CC45" s="811"/>
      <c r="CD45" s="811"/>
      <c r="CE45" s="811"/>
      <c r="CF45" s="811"/>
      <c r="CG45" s="811"/>
      <c r="CH45" s="811"/>
      <c r="CI45" s="811"/>
      <c r="CJ45" s="811"/>
      <c r="CK45" s="811"/>
      <c r="CL45" s="811"/>
      <c r="CM45" s="811"/>
      <c r="CN45" s="812"/>
      <c r="CO45" s="315"/>
    </row>
    <row r="46" spans="1:93" s="132" customFormat="1" ht="19.5" customHeight="1" x14ac:dyDescent="0.15">
      <c r="A46" s="315"/>
      <c r="B46" s="324"/>
      <c r="C46" s="714" t="s">
        <v>20</v>
      </c>
      <c r="D46" s="712"/>
      <c r="E46" s="715"/>
      <c r="F46" s="724"/>
      <c r="G46" s="724"/>
      <c r="H46" s="717"/>
      <c r="I46" s="441"/>
      <c r="J46" s="441"/>
      <c r="K46" s="441"/>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51"/>
      <c r="CA46" s="832"/>
      <c r="CB46" s="833"/>
      <c r="CC46" s="811"/>
      <c r="CD46" s="811"/>
      <c r="CE46" s="811"/>
      <c r="CF46" s="811"/>
      <c r="CG46" s="811"/>
      <c r="CH46" s="811"/>
      <c r="CI46" s="811"/>
      <c r="CJ46" s="811"/>
      <c r="CK46" s="811"/>
      <c r="CL46" s="811"/>
      <c r="CM46" s="811"/>
      <c r="CN46" s="812"/>
      <c r="CO46" s="315"/>
    </row>
    <row r="47" spans="1:93" s="132" customFormat="1" ht="19.5" customHeight="1" x14ac:dyDescent="0.15">
      <c r="A47" s="315"/>
      <c r="B47" s="324"/>
      <c r="C47" s="714" t="str">
        <f>IF(OR($I$15="",C43="",C45=""),"（   ）",TEXT(WEEKDAY(DATE(2018+$I$15,C43,C45)),"(aaa)"))</f>
        <v>（   ）</v>
      </c>
      <c r="D47" s="712"/>
      <c r="E47" s="715"/>
      <c r="F47" s="134"/>
      <c r="G47" s="90"/>
      <c r="H47" s="127" t="s">
        <v>21</v>
      </c>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53"/>
      <c r="CA47" s="832"/>
      <c r="CB47" s="833"/>
      <c r="CC47" s="802"/>
      <c r="CD47" s="803"/>
      <c r="CE47" s="803"/>
      <c r="CF47" s="803"/>
      <c r="CG47" s="803"/>
      <c r="CH47" s="803"/>
      <c r="CI47" s="803"/>
      <c r="CJ47" s="803"/>
      <c r="CK47" s="803"/>
      <c r="CL47" s="803"/>
      <c r="CM47" s="803"/>
      <c r="CN47" s="804"/>
      <c r="CO47" s="315"/>
    </row>
    <row r="48" spans="1:93" ht="3" customHeight="1" x14ac:dyDescent="0.15">
      <c r="A48" s="305"/>
      <c r="B48" s="305"/>
      <c r="C48" s="137"/>
      <c r="D48" s="90"/>
      <c r="E48" s="105"/>
      <c r="F48" s="90"/>
      <c r="G48" s="134"/>
      <c r="H48" s="128"/>
      <c r="I48" s="90"/>
      <c r="J48" s="111"/>
      <c r="K48" s="90"/>
      <c r="L48" s="90"/>
      <c r="M48" s="105"/>
      <c r="N48" s="90"/>
      <c r="O48" s="90"/>
      <c r="P48" s="90"/>
      <c r="Q48" s="105"/>
      <c r="R48" s="90"/>
      <c r="S48" s="90"/>
      <c r="T48" s="90"/>
      <c r="U48" s="105"/>
      <c r="V48" s="90"/>
      <c r="W48" s="90"/>
      <c r="X48" s="90"/>
      <c r="Y48" s="90"/>
      <c r="Z48" s="111"/>
      <c r="AA48" s="90"/>
      <c r="AB48" s="90"/>
      <c r="AC48" s="105"/>
      <c r="AD48" s="90"/>
      <c r="AE48" s="90"/>
      <c r="AF48" s="90"/>
      <c r="AG48" s="90"/>
      <c r="AH48" s="111"/>
      <c r="AI48" s="90"/>
      <c r="AJ48" s="90"/>
      <c r="AK48" s="105"/>
      <c r="AL48" s="90"/>
      <c r="AM48" s="90"/>
      <c r="AN48" s="90"/>
      <c r="AO48" s="90"/>
      <c r="AP48" s="111"/>
      <c r="AQ48" s="90"/>
      <c r="AR48" s="90"/>
      <c r="AS48" s="105"/>
      <c r="AT48" s="90"/>
      <c r="AU48" s="90"/>
      <c r="AV48" s="90"/>
      <c r="AW48" s="105"/>
      <c r="AX48" s="90"/>
      <c r="AY48" s="90"/>
      <c r="AZ48" s="90"/>
      <c r="BA48" s="105"/>
      <c r="BB48" s="90"/>
      <c r="BC48" s="90"/>
      <c r="BD48" s="90"/>
      <c r="BE48" s="105"/>
      <c r="BF48" s="90"/>
      <c r="BG48" s="90"/>
      <c r="BH48" s="90"/>
      <c r="BI48" s="105"/>
      <c r="BJ48" s="90"/>
      <c r="BK48" s="90"/>
      <c r="BL48" s="90"/>
      <c r="BM48" s="90"/>
      <c r="BN48" s="111"/>
      <c r="BO48" s="90"/>
      <c r="BP48" s="90"/>
      <c r="BQ48" s="105"/>
      <c r="BR48" s="90"/>
      <c r="BS48" s="90">
        <v>2</v>
      </c>
      <c r="BT48" s="90"/>
      <c r="BU48" s="105"/>
      <c r="BV48" s="90"/>
      <c r="BW48" s="90"/>
      <c r="BX48" s="90"/>
      <c r="BY48" s="105"/>
      <c r="BZ48" s="135"/>
      <c r="CA48" s="832"/>
      <c r="CB48" s="833"/>
      <c r="CC48" s="805"/>
      <c r="CD48" s="806"/>
      <c r="CE48" s="806"/>
      <c r="CF48" s="806"/>
      <c r="CG48" s="806"/>
      <c r="CH48" s="806"/>
      <c r="CI48" s="806"/>
      <c r="CJ48" s="806"/>
      <c r="CK48" s="806"/>
      <c r="CL48" s="806"/>
      <c r="CM48" s="806"/>
      <c r="CN48" s="807"/>
    </row>
    <row r="49" spans="1:92" ht="3" customHeight="1" thickBot="1" x14ac:dyDescent="0.2">
      <c r="A49" s="305"/>
      <c r="B49" s="305"/>
      <c r="C49" s="138"/>
      <c r="D49" s="139"/>
      <c r="E49" s="140"/>
      <c r="F49" s="139"/>
      <c r="G49" s="141"/>
      <c r="H49" s="142"/>
      <c r="I49" s="139"/>
      <c r="J49" s="143"/>
      <c r="K49" s="140"/>
      <c r="L49" s="143"/>
      <c r="M49" s="139"/>
      <c r="N49" s="143"/>
      <c r="O49" s="139"/>
      <c r="P49" s="143"/>
      <c r="Q49" s="139"/>
      <c r="R49" s="143"/>
      <c r="S49" s="139"/>
      <c r="T49" s="143"/>
      <c r="U49" s="139"/>
      <c r="V49" s="143"/>
      <c r="W49" s="139"/>
      <c r="X49" s="143"/>
      <c r="Y49" s="139"/>
      <c r="Z49" s="143"/>
      <c r="AA49" s="139"/>
      <c r="AB49" s="143"/>
      <c r="AC49" s="140"/>
      <c r="AD49" s="143"/>
      <c r="AE49" s="139"/>
      <c r="AF49" s="143"/>
      <c r="AG49" s="139"/>
      <c r="AH49" s="143"/>
      <c r="AI49" s="139"/>
      <c r="AJ49" s="143"/>
      <c r="AK49" s="139"/>
      <c r="AL49" s="143"/>
      <c r="AM49" s="139"/>
      <c r="AN49" s="143"/>
      <c r="AO49" s="139"/>
      <c r="AP49" s="143"/>
      <c r="AQ49" s="139"/>
      <c r="AR49" s="143"/>
      <c r="AS49" s="139"/>
      <c r="AT49" s="143"/>
      <c r="AU49" s="139"/>
      <c r="AV49" s="143"/>
      <c r="AW49" s="139"/>
      <c r="AX49" s="143"/>
      <c r="AY49" s="139"/>
      <c r="AZ49" s="143"/>
      <c r="BA49" s="139"/>
      <c r="BB49" s="143"/>
      <c r="BC49" s="140"/>
      <c r="BD49" s="139"/>
      <c r="BE49" s="139"/>
      <c r="BF49" s="143"/>
      <c r="BG49" s="139"/>
      <c r="BH49" s="143"/>
      <c r="BI49" s="139"/>
      <c r="BJ49" s="143"/>
      <c r="BK49" s="140"/>
      <c r="BL49" s="139"/>
      <c r="BM49" s="139"/>
      <c r="BN49" s="143"/>
      <c r="BO49" s="139"/>
      <c r="BP49" s="143"/>
      <c r="BQ49" s="140"/>
      <c r="BR49" s="139"/>
      <c r="BS49" s="139"/>
      <c r="BT49" s="143"/>
      <c r="BU49" s="140"/>
      <c r="BV49" s="139"/>
      <c r="BW49" s="140"/>
      <c r="BX49" s="139"/>
      <c r="BY49" s="140"/>
      <c r="BZ49" s="144"/>
      <c r="CA49" s="834"/>
      <c r="CB49" s="835"/>
      <c r="CC49" s="808"/>
      <c r="CD49" s="809"/>
      <c r="CE49" s="809"/>
      <c r="CF49" s="809"/>
      <c r="CG49" s="809"/>
      <c r="CH49" s="809"/>
      <c r="CI49" s="809"/>
      <c r="CJ49" s="809"/>
      <c r="CK49" s="809"/>
      <c r="CL49" s="809"/>
      <c r="CM49" s="809"/>
      <c r="CN49" s="810"/>
    </row>
    <row r="50" spans="1:92" ht="13.5" customHeight="1" x14ac:dyDescent="0.15">
      <c r="A50" s="305"/>
      <c r="B50" s="305"/>
      <c r="C50" s="342" t="s">
        <v>165</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37"/>
      <c r="CB50" s="337"/>
      <c r="CC50" s="337"/>
      <c r="CD50" s="337"/>
      <c r="CE50" s="337"/>
      <c r="CF50" s="337"/>
      <c r="CG50" s="337"/>
      <c r="CH50" s="337"/>
      <c r="CI50" s="337"/>
      <c r="CJ50" s="337"/>
      <c r="CK50" s="337"/>
      <c r="CL50" s="337"/>
      <c r="CM50" s="337"/>
      <c r="CN50" s="343"/>
    </row>
    <row r="51" spans="1:92" ht="13.5" customHeight="1" thickBot="1" x14ac:dyDescent="0.2">
      <c r="A51" s="305"/>
      <c r="B51" s="305"/>
      <c r="C51" s="344" t="s">
        <v>166</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6"/>
    </row>
    <row r="52" spans="1:92" ht="19.5" customHeight="1" thickBot="1" x14ac:dyDescent="0.2"/>
    <row r="53" spans="1:92" ht="11.25" customHeight="1" x14ac:dyDescent="0.15">
      <c r="C53" s="769" t="s">
        <v>495</v>
      </c>
      <c r="D53" s="748"/>
      <c r="E53" s="748"/>
      <c r="F53" s="748"/>
      <c r="G53" s="748"/>
      <c r="H53" s="770"/>
      <c r="I53" s="748">
        <v>6</v>
      </c>
      <c r="J53" s="748"/>
      <c r="K53" s="107"/>
      <c r="L53" s="97"/>
      <c r="M53" s="748">
        <v>7</v>
      </c>
      <c r="N53" s="748"/>
      <c r="O53" s="107"/>
      <c r="P53" s="97"/>
      <c r="Q53" s="748">
        <v>8</v>
      </c>
      <c r="R53" s="748"/>
      <c r="S53" s="107"/>
      <c r="T53" s="97"/>
      <c r="U53" s="748">
        <v>9</v>
      </c>
      <c r="V53" s="748"/>
      <c r="W53" s="107"/>
      <c r="X53" s="97"/>
      <c r="Y53" s="748">
        <v>10</v>
      </c>
      <c r="Z53" s="748"/>
      <c r="AA53" s="97"/>
      <c r="AB53" s="97"/>
      <c r="AC53" s="748">
        <v>11</v>
      </c>
      <c r="AD53" s="748"/>
      <c r="AE53" s="97"/>
      <c r="AF53" s="97"/>
      <c r="AG53" s="748">
        <v>12</v>
      </c>
      <c r="AH53" s="748"/>
      <c r="AI53" s="97"/>
      <c r="AJ53" s="97"/>
      <c r="AK53" s="748">
        <v>13</v>
      </c>
      <c r="AL53" s="748"/>
      <c r="AM53" s="97"/>
      <c r="AN53" s="97"/>
      <c r="AO53" s="748">
        <v>14</v>
      </c>
      <c r="AP53" s="748"/>
      <c r="AQ53" s="97"/>
      <c r="AR53" s="97"/>
      <c r="AS53" s="748">
        <v>15</v>
      </c>
      <c r="AT53" s="748"/>
      <c r="AU53" s="97"/>
      <c r="AV53" s="97"/>
      <c r="AW53" s="748">
        <v>16</v>
      </c>
      <c r="AX53" s="748"/>
      <c r="AY53" s="97"/>
      <c r="AZ53" s="97"/>
      <c r="BA53" s="748">
        <v>17</v>
      </c>
      <c r="BB53" s="748"/>
      <c r="BC53" s="97"/>
      <c r="BD53" s="97"/>
      <c r="BE53" s="748">
        <v>18</v>
      </c>
      <c r="BF53" s="748"/>
      <c r="BG53" s="97"/>
      <c r="BH53" s="97"/>
      <c r="BI53" s="748">
        <v>19</v>
      </c>
      <c r="BJ53" s="748"/>
      <c r="BK53" s="97"/>
      <c r="BL53" s="97"/>
      <c r="BM53" s="748">
        <v>20</v>
      </c>
      <c r="BN53" s="748"/>
      <c r="BO53" s="97"/>
      <c r="BP53" s="97"/>
      <c r="BQ53" s="748">
        <v>21</v>
      </c>
      <c r="BR53" s="748"/>
      <c r="BS53" s="97"/>
      <c r="BT53" s="97"/>
      <c r="BU53" s="748">
        <v>22</v>
      </c>
      <c r="BV53" s="748"/>
      <c r="BW53" s="97"/>
      <c r="BX53" s="107"/>
      <c r="BY53" s="748"/>
      <c r="BZ53" s="748"/>
      <c r="CA53" s="749"/>
      <c r="CB53" s="748"/>
      <c r="CC53" s="748"/>
      <c r="CD53" s="748"/>
      <c r="CE53" s="748"/>
      <c r="CF53" s="748"/>
      <c r="CG53" s="748"/>
      <c r="CH53" s="748"/>
      <c r="CI53" s="748"/>
      <c r="CJ53" s="748"/>
      <c r="CK53" s="748"/>
      <c r="CL53" s="748"/>
      <c r="CM53" s="748"/>
      <c r="CN53" s="750"/>
    </row>
    <row r="54" spans="1:92" ht="3" customHeight="1" x14ac:dyDescent="0.15">
      <c r="C54" s="714"/>
      <c r="D54" s="712"/>
      <c r="E54" s="712"/>
      <c r="F54" s="712"/>
      <c r="G54" s="712"/>
      <c r="H54" s="715"/>
      <c r="I54" s="109"/>
      <c r="J54" s="104"/>
      <c r="K54" s="110"/>
      <c r="L54" s="90"/>
      <c r="M54" s="109"/>
      <c r="N54" s="104"/>
      <c r="O54" s="110"/>
      <c r="P54" s="90"/>
      <c r="Q54" s="109"/>
      <c r="R54" s="104"/>
      <c r="S54" s="110"/>
      <c r="T54" s="90"/>
      <c r="U54" s="109"/>
      <c r="V54" s="104"/>
      <c r="W54" s="110"/>
      <c r="X54" s="90"/>
      <c r="Y54" s="109"/>
      <c r="Z54" s="104"/>
      <c r="AA54" s="110"/>
      <c r="AB54" s="90"/>
      <c r="AC54" s="109"/>
      <c r="AD54" s="104"/>
      <c r="AE54" s="110"/>
      <c r="AF54" s="90"/>
      <c r="AG54" s="109"/>
      <c r="AH54" s="104"/>
      <c r="AI54" s="110"/>
      <c r="AJ54" s="90"/>
      <c r="AK54" s="109"/>
      <c r="AL54" s="104"/>
      <c r="AM54" s="110"/>
      <c r="AN54" s="90"/>
      <c r="AO54" s="109"/>
      <c r="AP54" s="104"/>
      <c r="AQ54" s="110"/>
      <c r="AR54" s="90"/>
      <c r="AS54" s="109"/>
      <c r="AT54" s="104"/>
      <c r="AU54" s="110"/>
      <c r="AV54" s="90"/>
      <c r="AW54" s="109"/>
      <c r="AX54" s="104"/>
      <c r="AY54" s="110"/>
      <c r="AZ54" s="90"/>
      <c r="BA54" s="109"/>
      <c r="BB54" s="104"/>
      <c r="BC54" s="110"/>
      <c r="BD54" s="90"/>
      <c r="BE54" s="109"/>
      <c r="BF54" s="104"/>
      <c r="BG54" s="110"/>
      <c r="BH54" s="90"/>
      <c r="BI54" s="109"/>
      <c r="BJ54" s="104"/>
      <c r="BK54" s="110"/>
      <c r="BL54" s="90"/>
      <c r="BM54" s="109"/>
      <c r="BN54" s="104"/>
      <c r="BO54" s="110"/>
      <c r="BP54" s="90"/>
      <c r="BQ54" s="109"/>
      <c r="BR54" s="104"/>
      <c r="BS54" s="110"/>
      <c r="BT54" s="90"/>
      <c r="BU54" s="109"/>
      <c r="BV54" s="104"/>
      <c r="BW54" s="104"/>
      <c r="BX54" s="90"/>
      <c r="BY54" s="90"/>
      <c r="BZ54" s="111"/>
      <c r="CA54" s="714"/>
      <c r="CB54" s="712"/>
      <c r="CC54" s="712"/>
      <c r="CD54" s="712"/>
      <c r="CE54" s="712"/>
      <c r="CF54" s="712"/>
      <c r="CG54" s="712"/>
      <c r="CH54" s="712"/>
      <c r="CI54" s="712"/>
      <c r="CJ54" s="712"/>
      <c r="CK54" s="712"/>
      <c r="CL54" s="712"/>
      <c r="CM54" s="712"/>
      <c r="CN54" s="729"/>
    </row>
    <row r="55" spans="1:92" ht="3" customHeight="1" x14ac:dyDescent="0.15">
      <c r="C55" s="714"/>
      <c r="D55" s="712"/>
      <c r="E55" s="712"/>
      <c r="F55" s="712"/>
      <c r="G55" s="712"/>
      <c r="H55" s="715"/>
      <c r="I55" s="109"/>
      <c r="J55" s="112"/>
      <c r="K55" s="113"/>
      <c r="L55" s="93"/>
      <c r="M55" s="114"/>
      <c r="N55" s="93"/>
      <c r="O55" s="113"/>
      <c r="P55" s="93"/>
      <c r="Q55" s="114"/>
      <c r="R55" s="112"/>
      <c r="S55" s="113"/>
      <c r="T55" s="93"/>
      <c r="U55" s="114"/>
      <c r="V55" s="93"/>
      <c r="W55" s="113"/>
      <c r="X55" s="93"/>
      <c r="Y55" s="114"/>
      <c r="Z55" s="112"/>
      <c r="AA55" s="113"/>
      <c r="AB55" s="93"/>
      <c r="AC55" s="114"/>
      <c r="AD55" s="93"/>
      <c r="AE55" s="113"/>
      <c r="AF55" s="93"/>
      <c r="AG55" s="114"/>
      <c r="AH55" s="112"/>
      <c r="AI55" s="113"/>
      <c r="AJ55" s="93"/>
      <c r="AK55" s="114"/>
      <c r="AL55" s="93"/>
      <c r="AM55" s="113"/>
      <c r="AN55" s="93"/>
      <c r="AO55" s="114"/>
      <c r="AP55" s="112"/>
      <c r="AQ55" s="113"/>
      <c r="AR55" s="93"/>
      <c r="AS55" s="114"/>
      <c r="AT55" s="93"/>
      <c r="AU55" s="113"/>
      <c r="AV55" s="93"/>
      <c r="AW55" s="114"/>
      <c r="AX55" s="112"/>
      <c r="AY55" s="113"/>
      <c r="AZ55" s="93"/>
      <c r="BA55" s="114"/>
      <c r="BB55" s="93"/>
      <c r="BC55" s="113"/>
      <c r="BD55" s="93"/>
      <c r="BE55" s="114"/>
      <c r="BF55" s="112"/>
      <c r="BG55" s="113"/>
      <c r="BH55" s="93"/>
      <c r="BI55" s="114"/>
      <c r="BJ55" s="93"/>
      <c r="BK55" s="113"/>
      <c r="BL55" s="93"/>
      <c r="BM55" s="114"/>
      <c r="BN55" s="112"/>
      <c r="BO55" s="113"/>
      <c r="BP55" s="93"/>
      <c r="BQ55" s="114"/>
      <c r="BR55" s="93"/>
      <c r="BS55" s="113"/>
      <c r="BT55" s="93"/>
      <c r="BU55" s="114"/>
      <c r="BV55" s="115"/>
      <c r="BW55" s="93"/>
      <c r="BX55" s="115"/>
      <c r="BY55" s="93"/>
      <c r="BZ55" s="116"/>
      <c r="CA55" s="714"/>
      <c r="CB55" s="712"/>
      <c r="CC55" s="712"/>
      <c r="CD55" s="712"/>
      <c r="CE55" s="712"/>
      <c r="CF55" s="712"/>
      <c r="CG55" s="712"/>
      <c r="CH55" s="712"/>
      <c r="CI55" s="712"/>
      <c r="CJ55" s="712"/>
      <c r="CK55" s="712"/>
      <c r="CL55" s="712"/>
      <c r="CM55" s="712"/>
      <c r="CN55" s="729"/>
    </row>
    <row r="56" spans="1:92" ht="15" customHeight="1" x14ac:dyDescent="0.15">
      <c r="C56" s="714"/>
      <c r="D56" s="712"/>
      <c r="E56" s="712"/>
      <c r="F56" s="712"/>
      <c r="G56" s="712"/>
      <c r="H56" s="715"/>
      <c r="I56" s="117"/>
      <c r="J56" s="90"/>
      <c r="K56" s="752" t="s">
        <v>183</v>
      </c>
      <c r="L56" s="752"/>
      <c r="M56" s="754" t="s">
        <v>182</v>
      </c>
      <c r="N56" s="754"/>
      <c r="O56" s="756" t="s">
        <v>139</v>
      </c>
      <c r="P56" s="752" t="s">
        <v>8</v>
      </c>
      <c r="Q56" s="752"/>
      <c r="R56" s="752"/>
      <c r="S56" s="752"/>
      <c r="T56" s="758" t="s">
        <v>184</v>
      </c>
      <c r="U56" s="760" t="s">
        <v>185</v>
      </c>
      <c r="V56" s="761"/>
      <c r="W56" s="752" t="s">
        <v>186</v>
      </c>
      <c r="X56" s="752"/>
      <c r="Y56" s="752"/>
      <c r="Z56" s="752"/>
      <c r="AA56" s="752"/>
      <c r="AB56" s="752"/>
      <c r="AC56" s="752"/>
      <c r="AD56" s="752"/>
      <c r="AE56" s="752"/>
      <c r="AF56" s="752"/>
      <c r="AG56" s="752"/>
      <c r="AH56" s="752" t="s">
        <v>9</v>
      </c>
      <c r="AI56" s="752"/>
      <c r="AJ56" s="752"/>
      <c r="AK56" s="752"/>
      <c r="AL56" s="752"/>
      <c r="AM56" s="763" t="s">
        <v>497</v>
      </c>
      <c r="AN56" s="764"/>
      <c r="AO56" s="764"/>
      <c r="AP56" s="764"/>
      <c r="AQ56" s="764"/>
      <c r="AR56" s="764"/>
      <c r="AS56" s="764"/>
      <c r="AT56" s="764"/>
      <c r="AU56" s="764"/>
      <c r="AV56" s="764"/>
      <c r="AW56" s="764"/>
      <c r="AX56" s="764"/>
      <c r="AY56" s="764"/>
      <c r="AZ56" s="764"/>
      <c r="BA56" s="765"/>
      <c r="BB56" s="756" t="s">
        <v>139</v>
      </c>
      <c r="BC56" s="102"/>
      <c r="BD56" s="766" t="s">
        <v>10</v>
      </c>
      <c r="BE56" s="745"/>
      <c r="BF56" s="745"/>
      <c r="BG56" s="745"/>
      <c r="BH56" s="745"/>
      <c r="BI56" s="767"/>
      <c r="BJ56" s="102"/>
      <c r="BK56" s="102"/>
      <c r="BL56" s="102"/>
      <c r="BM56" s="102"/>
      <c r="BN56" s="102"/>
      <c r="BO56" s="102"/>
      <c r="BP56" s="102"/>
      <c r="BQ56" s="102"/>
      <c r="BR56" s="102"/>
      <c r="BS56" s="102"/>
      <c r="BT56" s="102"/>
      <c r="BU56" s="119"/>
      <c r="BV56" s="768" t="s">
        <v>188</v>
      </c>
      <c r="BW56" s="743"/>
      <c r="BX56" s="743" t="s">
        <v>11</v>
      </c>
      <c r="BY56" s="743"/>
      <c r="BZ56" s="744"/>
      <c r="CA56" s="714"/>
      <c r="CB56" s="712"/>
      <c r="CC56" s="712"/>
      <c r="CD56" s="712"/>
      <c r="CE56" s="712"/>
      <c r="CF56" s="712"/>
      <c r="CG56" s="712"/>
      <c r="CH56" s="712"/>
      <c r="CI56" s="712"/>
      <c r="CJ56" s="712"/>
      <c r="CK56" s="712"/>
      <c r="CL56" s="712"/>
      <c r="CM56" s="712"/>
      <c r="CN56" s="729"/>
    </row>
    <row r="57" spans="1:92" ht="15" customHeight="1" thickBot="1" x14ac:dyDescent="0.2">
      <c r="C57" s="771"/>
      <c r="D57" s="772"/>
      <c r="E57" s="772"/>
      <c r="F57" s="772"/>
      <c r="G57" s="772"/>
      <c r="H57" s="773"/>
      <c r="I57" s="114"/>
      <c r="J57" s="90"/>
      <c r="K57" s="753"/>
      <c r="L57" s="753"/>
      <c r="M57" s="755"/>
      <c r="N57" s="755"/>
      <c r="O57" s="757"/>
      <c r="P57" s="753"/>
      <c r="Q57" s="753"/>
      <c r="R57" s="753"/>
      <c r="S57" s="753"/>
      <c r="T57" s="759"/>
      <c r="U57" s="762"/>
      <c r="V57" s="762"/>
      <c r="W57" s="753"/>
      <c r="X57" s="753"/>
      <c r="Y57" s="753"/>
      <c r="Z57" s="753"/>
      <c r="AA57" s="753"/>
      <c r="AB57" s="753"/>
      <c r="AC57" s="753"/>
      <c r="AD57" s="753"/>
      <c r="AE57" s="753"/>
      <c r="AF57" s="753"/>
      <c r="AG57" s="753"/>
      <c r="AH57" s="753"/>
      <c r="AI57" s="753"/>
      <c r="AJ57" s="753"/>
      <c r="AK57" s="753"/>
      <c r="AL57" s="753"/>
      <c r="AM57" s="766"/>
      <c r="AN57" s="745"/>
      <c r="AO57" s="745"/>
      <c r="AP57" s="745"/>
      <c r="AQ57" s="745"/>
      <c r="AR57" s="745"/>
      <c r="AS57" s="745"/>
      <c r="AT57" s="745"/>
      <c r="AU57" s="745"/>
      <c r="AV57" s="745"/>
      <c r="AW57" s="745"/>
      <c r="AX57" s="745"/>
      <c r="AY57" s="745"/>
      <c r="AZ57" s="745"/>
      <c r="BA57" s="767"/>
      <c r="BB57" s="757"/>
      <c r="BC57" s="145"/>
      <c r="BD57" s="747" t="s">
        <v>187</v>
      </c>
      <c r="BE57" s="674"/>
      <c r="BF57" s="674"/>
      <c r="BG57" s="674"/>
      <c r="BH57" s="674"/>
      <c r="BI57" s="674"/>
      <c r="BJ57" s="674"/>
      <c r="BK57" s="674"/>
      <c r="BL57" s="674"/>
      <c r="BM57" s="674"/>
      <c r="BN57" s="674"/>
      <c r="BO57" s="674"/>
      <c r="BP57" s="674"/>
      <c r="BQ57" s="674"/>
      <c r="BR57" s="674"/>
      <c r="BS57" s="674"/>
      <c r="BT57" s="674"/>
      <c r="BU57" s="675"/>
      <c r="BV57" s="745"/>
      <c r="BW57" s="745"/>
      <c r="BX57" s="745"/>
      <c r="BY57" s="745"/>
      <c r="BZ57" s="746"/>
      <c r="CA57" s="751"/>
      <c r="CB57" s="731"/>
      <c r="CC57" s="731"/>
      <c r="CD57" s="731"/>
      <c r="CE57" s="731"/>
      <c r="CF57" s="731"/>
      <c r="CG57" s="731"/>
      <c r="CH57" s="731"/>
      <c r="CI57" s="731"/>
      <c r="CJ57" s="731"/>
      <c r="CK57" s="731"/>
      <c r="CL57" s="731"/>
      <c r="CM57" s="731"/>
      <c r="CN57" s="732"/>
    </row>
    <row r="58" spans="1:92" ht="19.5" customHeight="1" x14ac:dyDescent="0.15">
      <c r="C58" s="737" t="s">
        <v>214</v>
      </c>
      <c r="D58" s="726"/>
      <c r="E58" s="738"/>
      <c r="F58" s="741" t="s">
        <v>13</v>
      </c>
      <c r="G58" s="722"/>
      <c r="H58" s="723"/>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739" t="s">
        <v>7</v>
      </c>
      <c r="CB58" s="740"/>
      <c r="CC58" s="740"/>
      <c r="CD58" s="740"/>
      <c r="CE58" s="733" t="s">
        <v>5</v>
      </c>
      <c r="CF58" s="733"/>
      <c r="CG58" s="733"/>
      <c r="CH58" s="733"/>
      <c r="CI58" s="733"/>
      <c r="CJ58" s="733" t="s">
        <v>6</v>
      </c>
      <c r="CK58" s="733"/>
      <c r="CL58" s="733"/>
      <c r="CM58" s="733"/>
      <c r="CN58" s="734"/>
    </row>
    <row r="59" spans="1:92" ht="19.5" customHeight="1" x14ac:dyDescent="0.15">
      <c r="B59" s="101"/>
      <c r="C59" s="714" t="str">
        <f>IF(C27&lt;&gt;0,MONTH(DATE(1988+$I$15,$M$15,$Q$15)+3),"")</f>
        <v/>
      </c>
      <c r="D59" s="712"/>
      <c r="E59" s="715"/>
      <c r="F59" s="742"/>
      <c r="G59" s="724"/>
      <c r="H59" s="717"/>
      <c r="I59" s="90"/>
      <c r="J59" s="90"/>
      <c r="K59" s="90"/>
      <c r="L59" s="90"/>
      <c r="M59" s="90"/>
      <c r="N59" s="90"/>
      <c r="O59" s="90"/>
      <c r="P59" s="90"/>
      <c r="Q59" s="90"/>
      <c r="R59" s="90"/>
      <c r="S59" s="90"/>
      <c r="T59" s="90"/>
      <c r="U59" s="90"/>
      <c r="V59" s="90"/>
      <c r="W59" s="90"/>
      <c r="X59" s="90"/>
      <c r="Y59" s="90"/>
      <c r="Z59" s="90"/>
      <c r="AA59" s="90"/>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0"/>
      <c r="BY59" s="90"/>
      <c r="BZ59" s="90"/>
      <c r="CA59" s="735" t="s">
        <v>164</v>
      </c>
      <c r="CB59" s="736"/>
      <c r="CC59" s="736"/>
      <c r="CD59" s="736"/>
      <c r="CE59" s="720" t="s">
        <v>5</v>
      </c>
      <c r="CF59" s="720"/>
      <c r="CG59" s="720"/>
      <c r="CH59" s="720"/>
      <c r="CI59" s="720"/>
      <c r="CJ59" s="720" t="s">
        <v>6</v>
      </c>
      <c r="CK59" s="720"/>
      <c r="CL59" s="720"/>
      <c r="CM59" s="720"/>
      <c r="CN59" s="721"/>
    </row>
    <row r="60" spans="1:92" ht="19.5" customHeight="1" x14ac:dyDescent="0.15">
      <c r="B60" s="101"/>
      <c r="C60" s="714" t="s">
        <v>19</v>
      </c>
      <c r="D60" s="712"/>
      <c r="E60" s="715"/>
      <c r="F60" s="122"/>
      <c r="G60" s="93"/>
      <c r="H60" s="123" t="s">
        <v>21</v>
      </c>
      <c r="I60" s="124"/>
      <c r="J60" s="124"/>
      <c r="K60" s="124"/>
      <c r="L60" s="124"/>
      <c r="M60" s="124"/>
      <c r="N60" s="124"/>
      <c r="O60" s="124"/>
      <c r="P60" s="124"/>
      <c r="Q60" s="124"/>
      <c r="R60" s="124"/>
      <c r="S60" s="124"/>
      <c r="T60" s="124"/>
      <c r="U60" s="124"/>
      <c r="V60" s="124"/>
      <c r="W60" s="124"/>
      <c r="X60" s="124"/>
      <c r="Y60" s="125"/>
      <c r="Z60" s="124"/>
      <c r="AA60" s="124"/>
      <c r="AB60" s="124"/>
      <c r="AC60" s="125"/>
      <c r="AD60" s="124"/>
      <c r="AE60" s="125"/>
      <c r="AF60" s="124"/>
      <c r="AG60" s="125"/>
      <c r="AH60" s="124"/>
      <c r="AI60" s="124"/>
      <c r="AJ60" s="124"/>
      <c r="AK60" s="125"/>
      <c r="AL60" s="124"/>
      <c r="AM60" s="125"/>
      <c r="AN60" s="124"/>
      <c r="AO60" s="124"/>
      <c r="AP60" s="124"/>
      <c r="AQ60" s="124"/>
      <c r="AR60" s="124"/>
      <c r="AS60" s="124"/>
      <c r="AT60" s="124"/>
      <c r="AU60" s="124"/>
      <c r="AV60" s="124"/>
      <c r="AW60" s="124"/>
      <c r="AX60" s="124"/>
      <c r="AY60" s="124"/>
      <c r="AZ60" s="124"/>
      <c r="BA60" s="124"/>
      <c r="BB60" s="124"/>
      <c r="BC60" s="125"/>
      <c r="BD60" s="125"/>
      <c r="BE60" s="125"/>
      <c r="BF60" s="124"/>
      <c r="BG60" s="124"/>
      <c r="BH60" s="124"/>
      <c r="BI60" s="124"/>
      <c r="BJ60" s="124"/>
      <c r="BK60" s="124"/>
      <c r="BL60" s="124"/>
      <c r="BM60" s="124"/>
      <c r="BN60" s="125"/>
      <c r="BO60" s="125"/>
      <c r="BP60" s="125"/>
      <c r="BQ60" s="125"/>
      <c r="BR60" s="125"/>
      <c r="BS60" s="125"/>
      <c r="BT60" s="125"/>
      <c r="BU60" s="125"/>
      <c r="BV60" s="124"/>
      <c r="BW60" s="124"/>
      <c r="BX60" s="124"/>
      <c r="BY60" s="124"/>
      <c r="BZ60" s="124"/>
      <c r="CA60" s="716" t="s">
        <v>29</v>
      </c>
      <c r="CB60" s="717"/>
      <c r="CC60" s="720"/>
      <c r="CD60" s="720"/>
      <c r="CE60" s="720"/>
      <c r="CF60" s="720"/>
      <c r="CG60" s="720"/>
      <c r="CH60" s="720"/>
      <c r="CI60" s="720"/>
      <c r="CJ60" s="720"/>
      <c r="CK60" s="720"/>
      <c r="CL60" s="720"/>
      <c r="CM60" s="720"/>
      <c r="CN60" s="721"/>
    </row>
    <row r="61" spans="1:92" ht="19.5" customHeight="1" x14ac:dyDescent="0.15">
      <c r="B61" s="101"/>
      <c r="C61" s="714" t="str">
        <f>IF(C29&lt;&gt;0,DAY(DATE(1989+$I$15,$M$15,$Q$15)+3),"")</f>
        <v/>
      </c>
      <c r="D61" s="712"/>
      <c r="E61" s="715"/>
      <c r="F61" s="741" t="s">
        <v>15</v>
      </c>
      <c r="G61" s="722"/>
      <c r="H61" s="723"/>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716"/>
      <c r="CB61" s="717"/>
      <c r="CC61" s="720"/>
      <c r="CD61" s="720"/>
      <c r="CE61" s="720"/>
      <c r="CF61" s="720"/>
      <c r="CG61" s="720"/>
      <c r="CH61" s="720"/>
      <c r="CI61" s="720"/>
      <c r="CJ61" s="720"/>
      <c r="CK61" s="720"/>
      <c r="CL61" s="720"/>
      <c r="CM61" s="720"/>
      <c r="CN61" s="721"/>
    </row>
    <row r="62" spans="1:92" ht="19.5" customHeight="1" x14ac:dyDescent="0.15">
      <c r="B62" s="101"/>
      <c r="C62" s="714" t="s">
        <v>20</v>
      </c>
      <c r="D62" s="712"/>
      <c r="E62" s="715"/>
      <c r="F62" s="742"/>
      <c r="G62" s="724"/>
      <c r="H62" s="717"/>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2"/>
      <c r="AM62" s="92"/>
      <c r="AN62" s="92"/>
      <c r="AO62" s="92"/>
      <c r="AP62" s="92"/>
      <c r="AQ62" s="92"/>
      <c r="AR62" s="92"/>
      <c r="AS62" s="92"/>
      <c r="AT62" s="92"/>
      <c r="AU62" s="92"/>
      <c r="AV62" s="92"/>
      <c r="AW62" s="92"/>
      <c r="AX62" s="90"/>
      <c r="AY62" s="90"/>
      <c r="AZ62" s="90"/>
      <c r="BA62" s="90"/>
      <c r="BB62" s="90"/>
      <c r="BC62" s="90"/>
      <c r="BD62" s="90"/>
      <c r="BE62" s="90"/>
      <c r="BF62" s="90"/>
      <c r="BG62" s="90"/>
      <c r="BH62" s="90"/>
      <c r="BI62" s="90"/>
      <c r="BJ62" s="90"/>
      <c r="BK62" s="90"/>
      <c r="BL62" s="90"/>
      <c r="BM62" s="90"/>
      <c r="BN62" s="92"/>
      <c r="BO62" s="92"/>
      <c r="BP62" s="92"/>
      <c r="BQ62" s="92"/>
      <c r="BR62" s="90"/>
      <c r="BS62" s="90"/>
      <c r="BT62" s="90"/>
      <c r="BU62" s="92"/>
      <c r="BV62" s="90"/>
      <c r="BW62" s="90"/>
      <c r="BX62" s="90"/>
      <c r="BY62" s="90"/>
      <c r="BZ62" s="90"/>
      <c r="CA62" s="716"/>
      <c r="CB62" s="717"/>
      <c r="CC62" s="720"/>
      <c r="CD62" s="720"/>
      <c r="CE62" s="720"/>
      <c r="CF62" s="720"/>
      <c r="CG62" s="720"/>
      <c r="CH62" s="720"/>
      <c r="CI62" s="720"/>
      <c r="CJ62" s="720"/>
      <c r="CK62" s="720"/>
      <c r="CL62" s="720"/>
      <c r="CM62" s="720"/>
      <c r="CN62" s="721"/>
    </row>
    <row r="63" spans="1:92" ht="19.5" customHeight="1" x14ac:dyDescent="0.15">
      <c r="B63" s="101"/>
      <c r="C63" s="714" t="str">
        <f>IF(OR($I$15="",C59="",C61=""),"（   ）",TEXT(WEEKDAY(DATE(2018+$I$15,C59,C61)),"(aaa)"))</f>
        <v>（   ）</v>
      </c>
      <c r="D63" s="712"/>
      <c r="E63" s="715"/>
      <c r="F63" s="126"/>
      <c r="G63" s="90"/>
      <c r="H63" s="127" t="s">
        <v>21</v>
      </c>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716"/>
      <c r="CB63" s="717"/>
      <c r="CC63" s="725"/>
      <c r="CD63" s="726"/>
      <c r="CE63" s="726"/>
      <c r="CF63" s="726"/>
      <c r="CG63" s="726"/>
      <c r="CH63" s="726"/>
      <c r="CI63" s="726"/>
      <c r="CJ63" s="726"/>
      <c r="CK63" s="726"/>
      <c r="CL63" s="726"/>
      <c r="CM63" s="726"/>
      <c r="CN63" s="727"/>
    </row>
    <row r="64" spans="1:92" ht="3" customHeight="1" x14ac:dyDescent="0.15">
      <c r="C64" s="137"/>
      <c r="D64" s="90"/>
      <c r="E64" s="105"/>
      <c r="F64" s="104"/>
      <c r="G64" s="104"/>
      <c r="H64" s="128"/>
      <c r="I64" s="105"/>
      <c r="J64" s="90"/>
      <c r="K64" s="90"/>
      <c r="L64" s="90"/>
      <c r="M64" s="105"/>
      <c r="N64" s="90"/>
      <c r="O64" s="90"/>
      <c r="P64" s="90"/>
      <c r="Q64" s="105"/>
      <c r="R64" s="90"/>
      <c r="S64" s="90"/>
      <c r="T64" s="90"/>
      <c r="U64" s="105"/>
      <c r="V64" s="90"/>
      <c r="W64" s="90"/>
      <c r="X64" s="90"/>
      <c r="Y64" s="90"/>
      <c r="Z64" s="111"/>
      <c r="AA64" s="90"/>
      <c r="AB64" s="90"/>
      <c r="AC64" s="105"/>
      <c r="AD64" s="90"/>
      <c r="AE64" s="90"/>
      <c r="AF64" s="90"/>
      <c r="AG64" s="90"/>
      <c r="AH64" s="111"/>
      <c r="AI64" s="90"/>
      <c r="AJ64" s="90"/>
      <c r="AK64" s="105"/>
      <c r="AL64" s="90"/>
      <c r="AM64" s="90"/>
      <c r="AN64" s="90"/>
      <c r="AO64" s="90"/>
      <c r="AP64" s="111"/>
      <c r="AQ64" s="90"/>
      <c r="AR64" s="90"/>
      <c r="AS64" s="105"/>
      <c r="AT64" s="90"/>
      <c r="AU64" s="90"/>
      <c r="AV64" s="90"/>
      <c r="AW64" s="105"/>
      <c r="AX64" s="90"/>
      <c r="AY64" s="90"/>
      <c r="AZ64" s="90"/>
      <c r="BA64" s="105"/>
      <c r="BB64" s="90"/>
      <c r="BC64" s="90"/>
      <c r="BD64" s="90"/>
      <c r="BE64" s="105"/>
      <c r="BF64" s="90"/>
      <c r="BG64" s="90"/>
      <c r="BH64" s="90"/>
      <c r="BI64" s="105"/>
      <c r="BJ64" s="90"/>
      <c r="BK64" s="90"/>
      <c r="BL64" s="90"/>
      <c r="BM64" s="90"/>
      <c r="BN64" s="111"/>
      <c r="BO64" s="90"/>
      <c r="BP64" s="90"/>
      <c r="BQ64" s="90"/>
      <c r="BR64" s="111"/>
      <c r="BS64" s="90"/>
      <c r="BT64" s="90"/>
      <c r="BU64" s="105"/>
      <c r="BV64" s="90"/>
      <c r="BW64" s="90"/>
      <c r="BX64" s="90"/>
      <c r="BY64" s="90"/>
      <c r="BZ64" s="111"/>
      <c r="CA64" s="716"/>
      <c r="CB64" s="717"/>
      <c r="CC64" s="728"/>
      <c r="CD64" s="712"/>
      <c r="CE64" s="712"/>
      <c r="CF64" s="712"/>
      <c r="CG64" s="712"/>
      <c r="CH64" s="712"/>
      <c r="CI64" s="712"/>
      <c r="CJ64" s="712"/>
      <c r="CK64" s="712"/>
      <c r="CL64" s="712"/>
      <c r="CM64" s="712"/>
      <c r="CN64" s="729"/>
    </row>
    <row r="65" spans="2:93" ht="3" customHeight="1" thickBot="1" x14ac:dyDescent="0.2">
      <c r="C65" s="138"/>
      <c r="D65" s="139"/>
      <c r="E65" s="140"/>
      <c r="F65" s="99"/>
      <c r="G65" s="99"/>
      <c r="H65" s="130"/>
      <c r="I65" s="94"/>
      <c r="J65" s="115"/>
      <c r="K65" s="93"/>
      <c r="L65" s="115"/>
      <c r="M65" s="93"/>
      <c r="N65" s="115"/>
      <c r="O65" s="93"/>
      <c r="P65" s="115"/>
      <c r="Q65" s="94"/>
      <c r="R65" s="93"/>
      <c r="S65" s="93"/>
      <c r="T65" s="115"/>
      <c r="U65" s="93"/>
      <c r="V65" s="115"/>
      <c r="W65" s="93"/>
      <c r="X65" s="115"/>
      <c r="Y65" s="93"/>
      <c r="Z65" s="115"/>
      <c r="AA65" s="93"/>
      <c r="AB65" s="115"/>
      <c r="AC65" s="93"/>
      <c r="AD65" s="115"/>
      <c r="AE65" s="93"/>
      <c r="AF65" s="115"/>
      <c r="AG65" s="93"/>
      <c r="AH65" s="115"/>
      <c r="AI65" s="93"/>
      <c r="AJ65" s="115"/>
      <c r="AK65" s="93"/>
      <c r="AL65" s="115"/>
      <c r="AM65" s="93"/>
      <c r="AN65" s="115"/>
      <c r="AO65" s="93"/>
      <c r="AP65" s="115"/>
      <c r="AQ65" s="94"/>
      <c r="AR65" s="93"/>
      <c r="AS65" s="93"/>
      <c r="AT65" s="115"/>
      <c r="AU65" s="93"/>
      <c r="AV65" s="115"/>
      <c r="AW65" s="93"/>
      <c r="AX65" s="115"/>
      <c r="AY65" s="93"/>
      <c r="AZ65" s="115"/>
      <c r="BA65" s="94"/>
      <c r="BB65" s="93"/>
      <c r="BC65" s="93"/>
      <c r="BD65" s="115"/>
      <c r="BE65" s="93"/>
      <c r="BF65" s="115"/>
      <c r="BG65" s="93"/>
      <c r="BH65" s="115"/>
      <c r="BI65" s="94"/>
      <c r="BJ65" s="93"/>
      <c r="BK65" s="93"/>
      <c r="BL65" s="115"/>
      <c r="BM65" s="93"/>
      <c r="BN65" s="115"/>
      <c r="BO65" s="93"/>
      <c r="BP65" s="115"/>
      <c r="BQ65" s="93"/>
      <c r="BR65" s="115"/>
      <c r="BS65" s="94"/>
      <c r="BT65" s="93"/>
      <c r="BU65" s="94"/>
      <c r="BV65" s="93"/>
      <c r="BW65" s="93"/>
      <c r="BX65" s="115"/>
      <c r="BY65" s="93"/>
      <c r="BZ65" s="115"/>
      <c r="CA65" s="718"/>
      <c r="CB65" s="719"/>
      <c r="CC65" s="730"/>
      <c r="CD65" s="731"/>
      <c r="CE65" s="731"/>
      <c r="CF65" s="731"/>
      <c r="CG65" s="731"/>
      <c r="CH65" s="731"/>
      <c r="CI65" s="731"/>
      <c r="CJ65" s="731"/>
      <c r="CK65" s="731"/>
      <c r="CL65" s="731"/>
      <c r="CM65" s="731"/>
      <c r="CN65" s="732"/>
    </row>
    <row r="66" spans="2:93" s="132" customFormat="1" ht="19.5" customHeight="1" x14ac:dyDescent="0.15">
      <c r="B66" s="129"/>
      <c r="C66" s="737" t="s">
        <v>215</v>
      </c>
      <c r="D66" s="726"/>
      <c r="E66" s="738"/>
      <c r="F66" s="741" t="s">
        <v>13</v>
      </c>
      <c r="G66" s="722"/>
      <c r="H66" s="723"/>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31"/>
      <c r="CA66" s="739" t="s">
        <v>7</v>
      </c>
      <c r="CB66" s="740"/>
      <c r="CC66" s="740"/>
      <c r="CD66" s="740"/>
      <c r="CE66" s="733" t="s">
        <v>5</v>
      </c>
      <c r="CF66" s="733"/>
      <c r="CG66" s="733"/>
      <c r="CH66" s="733"/>
      <c r="CI66" s="733"/>
      <c r="CJ66" s="733" t="s">
        <v>6</v>
      </c>
      <c r="CK66" s="733"/>
      <c r="CL66" s="733"/>
      <c r="CM66" s="733"/>
      <c r="CN66" s="734"/>
      <c r="CO66" s="315"/>
    </row>
    <row r="67" spans="2:93" s="132" customFormat="1" ht="19.5" customHeight="1" x14ac:dyDescent="0.15">
      <c r="B67" s="129"/>
      <c r="C67" s="714" t="str">
        <f>IF(C27&lt;&gt;0,MONTH(DATE(1988+$I$15,$M$15,$Q$15)+4),"")</f>
        <v/>
      </c>
      <c r="D67" s="712"/>
      <c r="E67" s="715"/>
      <c r="F67" s="742"/>
      <c r="G67" s="724"/>
      <c r="H67" s="717"/>
      <c r="I67" s="92"/>
      <c r="J67" s="92"/>
      <c r="K67" s="92"/>
      <c r="L67" s="90"/>
      <c r="M67" s="90"/>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0"/>
      <c r="BD67" s="92"/>
      <c r="BE67" s="92"/>
      <c r="BF67" s="92"/>
      <c r="BG67" s="92"/>
      <c r="BH67" s="92"/>
      <c r="BI67" s="92"/>
      <c r="BJ67" s="92"/>
      <c r="BK67" s="92"/>
      <c r="BL67" s="92"/>
      <c r="BM67" s="92"/>
      <c r="BN67" s="92"/>
      <c r="BO67" s="92"/>
      <c r="BP67" s="92"/>
      <c r="BQ67" s="92"/>
      <c r="BR67" s="92"/>
      <c r="BS67" s="92"/>
      <c r="BT67" s="92"/>
      <c r="BU67" s="92"/>
      <c r="BV67" s="92"/>
      <c r="BW67" s="92"/>
      <c r="BX67" s="90"/>
      <c r="BY67" s="90"/>
      <c r="BZ67" s="105"/>
      <c r="CA67" s="735" t="s">
        <v>164</v>
      </c>
      <c r="CB67" s="736"/>
      <c r="CC67" s="736"/>
      <c r="CD67" s="736"/>
      <c r="CE67" s="720" t="s">
        <v>5</v>
      </c>
      <c r="CF67" s="720"/>
      <c r="CG67" s="720"/>
      <c r="CH67" s="720"/>
      <c r="CI67" s="720"/>
      <c r="CJ67" s="720" t="s">
        <v>6</v>
      </c>
      <c r="CK67" s="720"/>
      <c r="CL67" s="720"/>
      <c r="CM67" s="720"/>
      <c r="CN67" s="721"/>
      <c r="CO67" s="315"/>
    </row>
    <row r="68" spans="2:93" s="132" customFormat="1" ht="19.5" customHeight="1" x14ac:dyDescent="0.15">
      <c r="B68" s="129"/>
      <c r="C68" s="714" t="s">
        <v>19</v>
      </c>
      <c r="D68" s="712"/>
      <c r="E68" s="715"/>
      <c r="F68" s="122"/>
      <c r="G68" s="93"/>
      <c r="H68" s="123" t="s">
        <v>21</v>
      </c>
      <c r="I68" s="93"/>
      <c r="J68" s="125"/>
      <c r="K68" s="125"/>
      <c r="L68" s="124"/>
      <c r="M68" s="125"/>
      <c r="N68" s="125"/>
      <c r="O68" s="124"/>
      <c r="P68" s="124"/>
      <c r="Q68" s="124"/>
      <c r="R68" s="124"/>
      <c r="S68" s="124"/>
      <c r="T68" s="124"/>
      <c r="U68" s="125"/>
      <c r="V68" s="124"/>
      <c r="W68" s="124"/>
      <c r="X68" s="124"/>
      <c r="Y68" s="125"/>
      <c r="Z68" s="124"/>
      <c r="AA68" s="124"/>
      <c r="AB68" s="124"/>
      <c r="AC68" s="124"/>
      <c r="AD68" s="124"/>
      <c r="AE68" s="124"/>
      <c r="AF68" s="124"/>
      <c r="AG68" s="124"/>
      <c r="AH68" s="124"/>
      <c r="AI68" s="124"/>
      <c r="AJ68" s="124"/>
      <c r="AK68" s="124"/>
      <c r="AL68" s="124"/>
      <c r="AM68" s="125"/>
      <c r="AN68" s="124"/>
      <c r="AO68" s="124"/>
      <c r="AP68" s="124"/>
      <c r="AQ68" s="125"/>
      <c r="AR68" s="124"/>
      <c r="AS68" s="93"/>
      <c r="AT68" s="93"/>
      <c r="AU68" s="125"/>
      <c r="AV68" s="124"/>
      <c r="AW68" s="124"/>
      <c r="AX68" s="124"/>
      <c r="AY68" s="124"/>
      <c r="AZ68" s="124"/>
      <c r="BA68" s="125"/>
      <c r="BB68" s="124"/>
      <c r="BC68" s="125"/>
      <c r="BD68" s="124"/>
      <c r="BE68" s="124"/>
      <c r="BF68" s="124"/>
      <c r="BG68" s="124"/>
      <c r="BH68" s="124"/>
      <c r="BI68" s="124"/>
      <c r="BJ68" s="124"/>
      <c r="BK68" s="124"/>
      <c r="BL68" s="125"/>
      <c r="BM68" s="125"/>
      <c r="BN68" s="125"/>
      <c r="BO68" s="125"/>
      <c r="BP68" s="125"/>
      <c r="BQ68" s="125"/>
      <c r="BR68" s="125"/>
      <c r="BS68" s="125"/>
      <c r="BT68" s="125"/>
      <c r="BU68" s="125"/>
      <c r="BV68" s="124"/>
      <c r="BW68" s="124"/>
      <c r="BX68" s="124"/>
      <c r="BY68" s="124"/>
      <c r="BZ68" s="133"/>
      <c r="CA68" s="716" t="s">
        <v>29</v>
      </c>
      <c r="CB68" s="717"/>
      <c r="CC68" s="720"/>
      <c r="CD68" s="720"/>
      <c r="CE68" s="720"/>
      <c r="CF68" s="720"/>
      <c r="CG68" s="720"/>
      <c r="CH68" s="720"/>
      <c r="CI68" s="720"/>
      <c r="CJ68" s="720"/>
      <c r="CK68" s="720"/>
      <c r="CL68" s="720"/>
      <c r="CM68" s="720"/>
      <c r="CN68" s="721"/>
      <c r="CO68" s="315"/>
    </row>
    <row r="69" spans="2:93" s="132" customFormat="1" ht="19.5" customHeight="1" x14ac:dyDescent="0.15">
      <c r="B69" s="129"/>
      <c r="C69" s="714" t="str">
        <f>IF(C29&lt;&gt;0,DAY(DATE(1989+$I$15,$M$15,$Q$15)+4),"")</f>
        <v/>
      </c>
      <c r="D69" s="712"/>
      <c r="E69" s="715"/>
      <c r="F69" s="741" t="s">
        <v>15</v>
      </c>
      <c r="G69" s="722"/>
      <c r="H69" s="723"/>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90"/>
      <c r="AT69" s="90"/>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31"/>
      <c r="CA69" s="716"/>
      <c r="CB69" s="717"/>
      <c r="CC69" s="720"/>
      <c r="CD69" s="720"/>
      <c r="CE69" s="720"/>
      <c r="CF69" s="720"/>
      <c r="CG69" s="720"/>
      <c r="CH69" s="720"/>
      <c r="CI69" s="720"/>
      <c r="CJ69" s="720"/>
      <c r="CK69" s="720"/>
      <c r="CL69" s="720"/>
      <c r="CM69" s="720"/>
      <c r="CN69" s="721"/>
      <c r="CO69" s="315"/>
    </row>
    <row r="70" spans="2:93" s="132" customFormat="1" ht="19.5" customHeight="1" x14ac:dyDescent="0.15">
      <c r="B70" s="129"/>
      <c r="C70" s="714" t="s">
        <v>20</v>
      </c>
      <c r="D70" s="712"/>
      <c r="E70" s="715"/>
      <c r="F70" s="742"/>
      <c r="G70" s="724"/>
      <c r="H70" s="717"/>
      <c r="I70" s="92"/>
      <c r="J70" s="92"/>
      <c r="K70" s="92"/>
      <c r="L70" s="90"/>
      <c r="M70" s="90"/>
      <c r="N70" s="90"/>
      <c r="O70" s="90"/>
      <c r="P70" s="90"/>
      <c r="Q70" s="90"/>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0"/>
      <c r="AS70" s="90"/>
      <c r="AT70" s="90"/>
      <c r="AU70" s="90"/>
      <c r="AV70" s="92"/>
      <c r="AW70" s="92"/>
      <c r="AX70" s="92"/>
      <c r="AY70" s="92"/>
      <c r="AZ70" s="92"/>
      <c r="BA70" s="92"/>
      <c r="BB70" s="90"/>
      <c r="BC70" s="90"/>
      <c r="BD70" s="90"/>
      <c r="BE70" s="90"/>
      <c r="BF70" s="90"/>
      <c r="BG70" s="90"/>
      <c r="BH70" s="90"/>
      <c r="BI70" s="90"/>
      <c r="BJ70" s="90"/>
      <c r="BK70" s="90"/>
      <c r="BL70" s="92"/>
      <c r="BM70" s="92"/>
      <c r="BN70" s="92"/>
      <c r="BO70" s="92"/>
      <c r="BP70" s="92"/>
      <c r="BQ70" s="92"/>
      <c r="BR70" s="90"/>
      <c r="BS70" s="90"/>
      <c r="BT70" s="90"/>
      <c r="BU70" s="90"/>
      <c r="BV70" s="90"/>
      <c r="BW70" s="90"/>
      <c r="BX70" s="90"/>
      <c r="BY70" s="90"/>
      <c r="BZ70" s="105"/>
      <c r="CA70" s="716"/>
      <c r="CB70" s="717"/>
      <c r="CC70" s="720"/>
      <c r="CD70" s="720"/>
      <c r="CE70" s="720"/>
      <c r="CF70" s="720"/>
      <c r="CG70" s="720"/>
      <c r="CH70" s="720"/>
      <c r="CI70" s="720"/>
      <c r="CJ70" s="720"/>
      <c r="CK70" s="720"/>
      <c r="CL70" s="720"/>
      <c r="CM70" s="720"/>
      <c r="CN70" s="721"/>
      <c r="CO70" s="315"/>
    </row>
    <row r="71" spans="2:93" s="132" customFormat="1" ht="19.5" customHeight="1" x14ac:dyDescent="0.15">
      <c r="B71" s="129"/>
      <c r="C71" s="714" t="str">
        <f>IF(OR($I$15="",C67="",C69=""),"（   ）",TEXT(WEEKDAY(DATE(2018+$I$15,C67,C69)),"(aaa)"))</f>
        <v>（   ）</v>
      </c>
      <c r="D71" s="712"/>
      <c r="E71" s="715"/>
      <c r="F71" s="134"/>
      <c r="G71" s="90"/>
      <c r="H71" s="127" t="s">
        <v>21</v>
      </c>
      <c r="I71" s="90"/>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33"/>
      <c r="CA71" s="716"/>
      <c r="CB71" s="717"/>
      <c r="CC71" s="725"/>
      <c r="CD71" s="726"/>
      <c r="CE71" s="726"/>
      <c r="CF71" s="726"/>
      <c r="CG71" s="726"/>
      <c r="CH71" s="726"/>
      <c r="CI71" s="726"/>
      <c r="CJ71" s="726"/>
      <c r="CK71" s="726"/>
      <c r="CL71" s="726"/>
      <c r="CM71" s="726"/>
      <c r="CN71" s="727"/>
      <c r="CO71" s="315"/>
    </row>
    <row r="72" spans="2:93" s="132" customFormat="1" ht="3" customHeight="1" x14ac:dyDescent="0.15">
      <c r="B72" s="129"/>
      <c r="C72" s="104"/>
      <c r="D72" s="104"/>
      <c r="E72" s="128"/>
      <c r="F72" s="104"/>
      <c r="G72" s="104"/>
      <c r="H72" s="128"/>
      <c r="I72" s="90"/>
      <c r="J72" s="111"/>
      <c r="K72" s="90"/>
      <c r="L72" s="90"/>
      <c r="M72" s="105"/>
      <c r="N72" s="90"/>
      <c r="O72" s="90"/>
      <c r="P72" s="90"/>
      <c r="Q72" s="105"/>
      <c r="R72" s="90"/>
      <c r="S72" s="90"/>
      <c r="T72" s="90"/>
      <c r="U72" s="105"/>
      <c r="V72" s="90"/>
      <c r="W72" s="90"/>
      <c r="X72" s="90"/>
      <c r="Y72" s="90"/>
      <c r="Z72" s="111"/>
      <c r="AA72" s="90"/>
      <c r="AB72" s="90"/>
      <c r="AC72" s="105"/>
      <c r="AD72" s="90"/>
      <c r="AE72" s="90"/>
      <c r="AF72" s="90"/>
      <c r="AG72" s="90"/>
      <c r="AH72" s="111"/>
      <c r="AI72" s="90"/>
      <c r="AJ72" s="90"/>
      <c r="AK72" s="105"/>
      <c r="AL72" s="90"/>
      <c r="AM72" s="90"/>
      <c r="AN72" s="90"/>
      <c r="AO72" s="90"/>
      <c r="AP72" s="111"/>
      <c r="AQ72" s="90"/>
      <c r="AR72" s="90"/>
      <c r="AS72" s="105"/>
      <c r="AT72" s="90"/>
      <c r="AU72" s="90"/>
      <c r="AV72" s="90"/>
      <c r="AW72" s="105"/>
      <c r="AX72" s="90"/>
      <c r="AY72" s="90"/>
      <c r="AZ72" s="90"/>
      <c r="BA72" s="105"/>
      <c r="BB72" s="90"/>
      <c r="BC72" s="90"/>
      <c r="BD72" s="90"/>
      <c r="BE72" s="105"/>
      <c r="BF72" s="90"/>
      <c r="BG72" s="90"/>
      <c r="BH72" s="90"/>
      <c r="BI72" s="105"/>
      <c r="BJ72" s="90"/>
      <c r="BK72" s="90"/>
      <c r="BL72" s="90"/>
      <c r="BM72" s="90"/>
      <c r="BN72" s="111"/>
      <c r="BO72" s="90"/>
      <c r="BP72" s="90"/>
      <c r="BQ72" s="105"/>
      <c r="BR72" s="90"/>
      <c r="BS72" s="90"/>
      <c r="BT72" s="90"/>
      <c r="BU72" s="105"/>
      <c r="BV72" s="90"/>
      <c r="BW72" s="90"/>
      <c r="BX72" s="90"/>
      <c r="BY72" s="105"/>
      <c r="BZ72" s="135"/>
      <c r="CA72" s="716"/>
      <c r="CB72" s="717"/>
      <c r="CC72" s="728"/>
      <c r="CD72" s="712"/>
      <c r="CE72" s="712"/>
      <c r="CF72" s="712"/>
      <c r="CG72" s="712"/>
      <c r="CH72" s="712"/>
      <c r="CI72" s="712"/>
      <c r="CJ72" s="712"/>
      <c r="CK72" s="712"/>
      <c r="CL72" s="712"/>
      <c r="CM72" s="712"/>
      <c r="CN72" s="729"/>
      <c r="CO72" s="315"/>
    </row>
    <row r="73" spans="2:93" s="132" customFormat="1" ht="3" customHeight="1" thickBot="1" x14ac:dyDescent="0.2">
      <c r="B73" s="129"/>
      <c r="C73" s="99"/>
      <c r="D73" s="99"/>
      <c r="E73" s="130"/>
      <c r="F73" s="99"/>
      <c r="G73" s="99"/>
      <c r="H73" s="130"/>
      <c r="I73" s="93"/>
      <c r="J73" s="115"/>
      <c r="K73" s="94"/>
      <c r="L73" s="115"/>
      <c r="M73" s="93"/>
      <c r="N73" s="115"/>
      <c r="O73" s="93"/>
      <c r="P73" s="115"/>
      <c r="Q73" s="93"/>
      <c r="R73" s="115"/>
      <c r="S73" s="93"/>
      <c r="T73" s="115"/>
      <c r="U73" s="93"/>
      <c r="V73" s="115"/>
      <c r="W73" s="93"/>
      <c r="X73" s="115"/>
      <c r="Y73" s="93"/>
      <c r="Z73" s="115"/>
      <c r="AA73" s="93"/>
      <c r="AB73" s="115"/>
      <c r="AC73" s="94"/>
      <c r="AD73" s="115"/>
      <c r="AE73" s="93"/>
      <c r="AF73" s="115"/>
      <c r="AG73" s="93"/>
      <c r="AH73" s="115"/>
      <c r="AI73" s="93"/>
      <c r="AJ73" s="115"/>
      <c r="AK73" s="93"/>
      <c r="AL73" s="115"/>
      <c r="AM73" s="93"/>
      <c r="AN73" s="115"/>
      <c r="AO73" s="93"/>
      <c r="AP73" s="115"/>
      <c r="AQ73" s="94"/>
      <c r="AR73" s="93"/>
      <c r="AS73" s="93"/>
      <c r="AT73" s="115"/>
      <c r="AU73" s="93"/>
      <c r="AV73" s="115"/>
      <c r="AW73" s="93"/>
      <c r="AX73" s="115"/>
      <c r="AY73" s="93"/>
      <c r="AZ73" s="115"/>
      <c r="BA73" s="93"/>
      <c r="BB73" s="115"/>
      <c r="BC73" s="94"/>
      <c r="BD73" s="93"/>
      <c r="BE73" s="93"/>
      <c r="BF73" s="115"/>
      <c r="BG73" s="93"/>
      <c r="BH73" s="115"/>
      <c r="BI73" s="93"/>
      <c r="BJ73" s="115"/>
      <c r="BK73" s="94"/>
      <c r="BL73" s="93"/>
      <c r="BM73" s="93"/>
      <c r="BN73" s="115"/>
      <c r="BO73" s="93"/>
      <c r="BP73" s="115"/>
      <c r="BQ73" s="94"/>
      <c r="BR73" s="93"/>
      <c r="BS73" s="93"/>
      <c r="BT73" s="115"/>
      <c r="BU73" s="94"/>
      <c r="BV73" s="93"/>
      <c r="BW73" s="94"/>
      <c r="BX73" s="93"/>
      <c r="BY73" s="94"/>
      <c r="BZ73" s="136"/>
      <c r="CA73" s="718"/>
      <c r="CB73" s="719"/>
      <c r="CC73" s="730"/>
      <c r="CD73" s="731"/>
      <c r="CE73" s="731"/>
      <c r="CF73" s="731"/>
      <c r="CG73" s="731"/>
      <c r="CH73" s="731"/>
      <c r="CI73" s="731"/>
      <c r="CJ73" s="731"/>
      <c r="CK73" s="731"/>
      <c r="CL73" s="731"/>
      <c r="CM73" s="731"/>
      <c r="CN73" s="732"/>
      <c r="CO73" s="315"/>
    </row>
    <row r="74" spans="2:93" s="132" customFormat="1" ht="19.5" customHeight="1" x14ac:dyDescent="0.15">
      <c r="B74" s="129"/>
      <c r="C74" s="737" t="s">
        <v>216</v>
      </c>
      <c r="D74" s="726"/>
      <c r="E74" s="738"/>
      <c r="F74" s="722" t="s">
        <v>13</v>
      </c>
      <c r="G74" s="722"/>
      <c r="H74" s="723"/>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31"/>
      <c r="CA74" s="739" t="s">
        <v>7</v>
      </c>
      <c r="CB74" s="740"/>
      <c r="CC74" s="740"/>
      <c r="CD74" s="740"/>
      <c r="CE74" s="733" t="s">
        <v>5</v>
      </c>
      <c r="CF74" s="733"/>
      <c r="CG74" s="733"/>
      <c r="CH74" s="733"/>
      <c r="CI74" s="733"/>
      <c r="CJ74" s="733" t="s">
        <v>6</v>
      </c>
      <c r="CK74" s="733"/>
      <c r="CL74" s="733"/>
      <c r="CM74" s="733"/>
      <c r="CN74" s="734"/>
      <c r="CO74" s="315"/>
    </row>
    <row r="75" spans="2:93" s="132" customFormat="1" ht="19.5" customHeight="1" x14ac:dyDescent="0.15">
      <c r="B75" s="129"/>
      <c r="C75" s="714" t="str">
        <f>IF(C27&lt;&gt;0,MONTH(DATE(1988+$I$15,$M$15,$Q$15)+5),"")</f>
        <v/>
      </c>
      <c r="D75" s="712"/>
      <c r="E75" s="715"/>
      <c r="F75" s="724"/>
      <c r="G75" s="724"/>
      <c r="H75" s="717"/>
      <c r="I75" s="92"/>
      <c r="J75" s="92"/>
      <c r="K75" s="92"/>
      <c r="L75" s="90"/>
      <c r="M75" s="90"/>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0"/>
      <c r="BC75" s="90"/>
      <c r="BD75" s="90"/>
      <c r="BE75" s="92"/>
      <c r="BF75" s="90"/>
      <c r="BG75" s="90"/>
      <c r="BH75" s="90"/>
      <c r="BI75" s="90"/>
      <c r="BJ75" s="90"/>
      <c r="BK75" s="90"/>
      <c r="BL75" s="90"/>
      <c r="BM75" s="90"/>
      <c r="BN75" s="90"/>
      <c r="BO75" s="90"/>
      <c r="BP75" s="90"/>
      <c r="BQ75" s="90"/>
      <c r="BR75" s="90"/>
      <c r="BS75" s="90"/>
      <c r="BT75" s="90"/>
      <c r="BU75" s="90"/>
      <c r="BV75" s="90"/>
      <c r="BW75" s="90"/>
      <c r="BX75" s="90"/>
      <c r="BY75" s="90"/>
      <c r="BZ75" s="105"/>
      <c r="CA75" s="735" t="s">
        <v>164</v>
      </c>
      <c r="CB75" s="736"/>
      <c r="CC75" s="736"/>
      <c r="CD75" s="736"/>
      <c r="CE75" s="720" t="s">
        <v>5</v>
      </c>
      <c r="CF75" s="720"/>
      <c r="CG75" s="720"/>
      <c r="CH75" s="720"/>
      <c r="CI75" s="720"/>
      <c r="CJ75" s="720" t="s">
        <v>6</v>
      </c>
      <c r="CK75" s="720"/>
      <c r="CL75" s="720"/>
      <c r="CM75" s="720"/>
      <c r="CN75" s="721"/>
      <c r="CO75" s="315"/>
    </row>
    <row r="76" spans="2:93" s="132" customFormat="1" ht="19.5" customHeight="1" x14ac:dyDescent="0.15">
      <c r="B76" s="129"/>
      <c r="C76" s="714" t="s">
        <v>19</v>
      </c>
      <c r="D76" s="712"/>
      <c r="E76" s="715"/>
      <c r="F76" s="122"/>
      <c r="G76" s="93"/>
      <c r="H76" s="123" t="s">
        <v>21</v>
      </c>
      <c r="I76" s="93"/>
      <c r="J76" s="125"/>
      <c r="K76" s="125"/>
      <c r="L76" s="124"/>
      <c r="M76" s="125"/>
      <c r="N76" s="125"/>
      <c r="O76" s="124"/>
      <c r="P76" s="124"/>
      <c r="Q76" s="125"/>
      <c r="R76" s="124"/>
      <c r="S76" s="124"/>
      <c r="T76" s="124"/>
      <c r="U76" s="125"/>
      <c r="V76" s="124"/>
      <c r="W76" s="125"/>
      <c r="X76" s="125"/>
      <c r="Y76" s="125"/>
      <c r="Z76" s="125"/>
      <c r="AA76" s="125"/>
      <c r="AB76" s="125"/>
      <c r="AC76" s="125"/>
      <c r="AD76" s="125"/>
      <c r="AE76" s="125"/>
      <c r="AF76" s="125"/>
      <c r="AG76" s="125"/>
      <c r="AH76" s="125"/>
      <c r="AI76" s="125"/>
      <c r="AJ76" s="125"/>
      <c r="AK76" s="125"/>
      <c r="AL76" s="125"/>
      <c r="AM76" s="125"/>
      <c r="AN76" s="124"/>
      <c r="AO76" s="93"/>
      <c r="AP76" s="93"/>
      <c r="AQ76" s="125"/>
      <c r="AR76" s="125"/>
      <c r="AS76" s="125"/>
      <c r="AT76" s="125"/>
      <c r="AU76" s="125"/>
      <c r="AV76" s="125"/>
      <c r="AW76" s="125"/>
      <c r="AX76" s="124"/>
      <c r="AY76" s="125"/>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33"/>
      <c r="CA76" s="716" t="s">
        <v>29</v>
      </c>
      <c r="CB76" s="717"/>
      <c r="CC76" s="720"/>
      <c r="CD76" s="720"/>
      <c r="CE76" s="720"/>
      <c r="CF76" s="720"/>
      <c r="CG76" s="720"/>
      <c r="CH76" s="720"/>
      <c r="CI76" s="720"/>
      <c r="CJ76" s="720"/>
      <c r="CK76" s="720"/>
      <c r="CL76" s="720"/>
      <c r="CM76" s="720"/>
      <c r="CN76" s="721"/>
      <c r="CO76" s="315"/>
    </row>
    <row r="77" spans="2:93" s="132" customFormat="1" ht="19.5" customHeight="1" x14ac:dyDescent="0.15">
      <c r="B77" s="129"/>
      <c r="C77" s="714" t="str">
        <f>IF(C29&lt;&gt;0,DAY(DATE(1989+$I$15,$M$15,$Q$15)+5),"")</f>
        <v/>
      </c>
      <c r="D77" s="712"/>
      <c r="E77" s="715"/>
      <c r="F77" s="722" t="s">
        <v>15</v>
      </c>
      <c r="G77" s="722"/>
      <c r="H77" s="723"/>
      <c r="I77" s="121"/>
      <c r="J77" s="121"/>
      <c r="K77" s="121"/>
      <c r="L77" s="121"/>
      <c r="M77" s="121"/>
      <c r="N77" s="121"/>
      <c r="O77" s="121"/>
      <c r="P77" s="121"/>
      <c r="Q77" s="121"/>
      <c r="R77" s="121"/>
      <c r="S77" s="121"/>
      <c r="T77" s="121"/>
      <c r="U77" s="121"/>
      <c r="V77" s="121"/>
      <c r="W77" s="121"/>
      <c r="X77" s="103"/>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31"/>
      <c r="CA77" s="716"/>
      <c r="CB77" s="717"/>
      <c r="CC77" s="720"/>
      <c r="CD77" s="720"/>
      <c r="CE77" s="720"/>
      <c r="CF77" s="720"/>
      <c r="CG77" s="720"/>
      <c r="CH77" s="720"/>
      <c r="CI77" s="720"/>
      <c r="CJ77" s="720"/>
      <c r="CK77" s="720"/>
      <c r="CL77" s="720"/>
      <c r="CM77" s="720"/>
      <c r="CN77" s="721"/>
      <c r="CO77" s="315"/>
    </row>
    <row r="78" spans="2:93" s="132" customFormat="1" ht="19.5" customHeight="1" x14ac:dyDescent="0.15">
      <c r="B78" s="129"/>
      <c r="C78" s="714" t="s">
        <v>20</v>
      </c>
      <c r="D78" s="712"/>
      <c r="E78" s="715"/>
      <c r="F78" s="724"/>
      <c r="G78" s="724"/>
      <c r="H78" s="717"/>
      <c r="I78" s="92"/>
      <c r="J78" s="92"/>
      <c r="K78" s="92"/>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105"/>
      <c r="CA78" s="716"/>
      <c r="CB78" s="717"/>
      <c r="CC78" s="720"/>
      <c r="CD78" s="720"/>
      <c r="CE78" s="720"/>
      <c r="CF78" s="720"/>
      <c r="CG78" s="720"/>
      <c r="CH78" s="720"/>
      <c r="CI78" s="720"/>
      <c r="CJ78" s="720"/>
      <c r="CK78" s="720"/>
      <c r="CL78" s="720"/>
      <c r="CM78" s="720"/>
      <c r="CN78" s="721"/>
      <c r="CO78" s="315"/>
    </row>
    <row r="79" spans="2:93" s="132" customFormat="1" ht="19.5" customHeight="1" x14ac:dyDescent="0.15">
      <c r="B79" s="129"/>
      <c r="C79" s="714" t="str">
        <f>IF(OR($I$15="",C75="",C77=""),"（   ）",TEXT(WEEKDAY(DATE(2018+$I$15,C75,C77)),"(aaa)"))</f>
        <v>（   ）</v>
      </c>
      <c r="D79" s="712"/>
      <c r="E79" s="715"/>
      <c r="F79" s="134"/>
      <c r="G79" s="90"/>
      <c r="H79" s="127" t="s">
        <v>21</v>
      </c>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33"/>
      <c r="CA79" s="716"/>
      <c r="CB79" s="717"/>
      <c r="CC79" s="725"/>
      <c r="CD79" s="726"/>
      <c r="CE79" s="726"/>
      <c r="CF79" s="726"/>
      <c r="CG79" s="726"/>
      <c r="CH79" s="726"/>
      <c r="CI79" s="726"/>
      <c r="CJ79" s="726"/>
      <c r="CK79" s="726"/>
      <c r="CL79" s="726"/>
      <c r="CM79" s="726"/>
      <c r="CN79" s="727"/>
      <c r="CO79" s="315"/>
    </row>
    <row r="80" spans="2:93" ht="3" customHeight="1" x14ac:dyDescent="0.15">
      <c r="C80" s="137"/>
      <c r="D80" s="90"/>
      <c r="E80" s="105"/>
      <c r="F80" s="90"/>
      <c r="G80" s="134"/>
      <c r="H80" s="128"/>
      <c r="I80" s="90"/>
      <c r="J80" s="111"/>
      <c r="K80" s="90"/>
      <c r="L80" s="90"/>
      <c r="M80" s="105"/>
      <c r="N80" s="90"/>
      <c r="O80" s="90"/>
      <c r="P80" s="90"/>
      <c r="Q80" s="105"/>
      <c r="R80" s="90"/>
      <c r="S80" s="90"/>
      <c r="T80" s="90"/>
      <c r="U80" s="105"/>
      <c r="V80" s="90"/>
      <c r="W80" s="90"/>
      <c r="X80" s="90"/>
      <c r="Y80" s="90"/>
      <c r="Z80" s="111"/>
      <c r="AA80" s="90"/>
      <c r="AB80" s="90"/>
      <c r="AC80" s="105"/>
      <c r="AD80" s="90"/>
      <c r="AE80" s="90"/>
      <c r="AF80" s="90"/>
      <c r="AG80" s="90"/>
      <c r="AH80" s="111"/>
      <c r="AI80" s="90"/>
      <c r="AJ80" s="90"/>
      <c r="AK80" s="105"/>
      <c r="AL80" s="90"/>
      <c r="AM80" s="90"/>
      <c r="AN80" s="90"/>
      <c r="AO80" s="90"/>
      <c r="AP80" s="111"/>
      <c r="AQ80" s="90"/>
      <c r="AR80" s="90"/>
      <c r="AS80" s="105"/>
      <c r="AT80" s="90"/>
      <c r="AU80" s="90"/>
      <c r="AV80" s="90"/>
      <c r="AW80" s="105"/>
      <c r="AX80" s="90"/>
      <c r="AY80" s="90"/>
      <c r="AZ80" s="90"/>
      <c r="BA80" s="105"/>
      <c r="BB80" s="90"/>
      <c r="BC80" s="90"/>
      <c r="BD80" s="90"/>
      <c r="BE80" s="105"/>
      <c r="BF80" s="90"/>
      <c r="BG80" s="90"/>
      <c r="BH80" s="90"/>
      <c r="BI80" s="105"/>
      <c r="BJ80" s="90"/>
      <c r="BK80" s="90"/>
      <c r="BL80" s="90"/>
      <c r="BM80" s="90"/>
      <c r="BN80" s="111"/>
      <c r="BO80" s="90"/>
      <c r="BP80" s="90"/>
      <c r="BQ80" s="105"/>
      <c r="BR80" s="90"/>
      <c r="BS80" s="90">
        <v>2</v>
      </c>
      <c r="BT80" s="90"/>
      <c r="BU80" s="105"/>
      <c r="BV80" s="90"/>
      <c r="BW80" s="90"/>
      <c r="BX80" s="90"/>
      <c r="BY80" s="105"/>
      <c r="BZ80" s="135"/>
      <c r="CA80" s="716"/>
      <c r="CB80" s="717"/>
      <c r="CC80" s="728"/>
      <c r="CD80" s="712"/>
      <c r="CE80" s="712"/>
      <c r="CF80" s="712"/>
      <c r="CG80" s="712"/>
      <c r="CH80" s="712"/>
      <c r="CI80" s="712"/>
      <c r="CJ80" s="712"/>
      <c r="CK80" s="712"/>
      <c r="CL80" s="712"/>
      <c r="CM80" s="712"/>
      <c r="CN80" s="729"/>
    </row>
    <row r="81" spans="2:93" ht="3" customHeight="1" thickBot="1" x14ac:dyDescent="0.2">
      <c r="C81" s="138"/>
      <c r="D81" s="139"/>
      <c r="E81" s="140"/>
      <c r="F81" s="139"/>
      <c r="G81" s="141"/>
      <c r="H81" s="142"/>
      <c r="I81" s="139"/>
      <c r="J81" s="143"/>
      <c r="K81" s="140"/>
      <c r="L81" s="143"/>
      <c r="M81" s="139"/>
      <c r="N81" s="143"/>
      <c r="O81" s="139"/>
      <c r="P81" s="143"/>
      <c r="Q81" s="139"/>
      <c r="R81" s="143"/>
      <c r="S81" s="139"/>
      <c r="T81" s="143"/>
      <c r="U81" s="139"/>
      <c r="V81" s="143"/>
      <c r="W81" s="139"/>
      <c r="X81" s="143"/>
      <c r="Y81" s="139"/>
      <c r="Z81" s="143"/>
      <c r="AA81" s="139"/>
      <c r="AB81" s="143"/>
      <c r="AC81" s="140"/>
      <c r="AD81" s="143"/>
      <c r="AE81" s="139"/>
      <c r="AF81" s="143"/>
      <c r="AG81" s="139"/>
      <c r="AH81" s="143"/>
      <c r="AI81" s="139"/>
      <c r="AJ81" s="143"/>
      <c r="AK81" s="139"/>
      <c r="AL81" s="143"/>
      <c r="AM81" s="139"/>
      <c r="AN81" s="143"/>
      <c r="AO81" s="139"/>
      <c r="AP81" s="143"/>
      <c r="AQ81" s="139"/>
      <c r="AR81" s="143"/>
      <c r="AS81" s="139"/>
      <c r="AT81" s="143"/>
      <c r="AU81" s="139"/>
      <c r="AV81" s="143"/>
      <c r="AW81" s="139"/>
      <c r="AX81" s="143"/>
      <c r="AY81" s="139"/>
      <c r="AZ81" s="143"/>
      <c r="BA81" s="139"/>
      <c r="BB81" s="143"/>
      <c r="BC81" s="140"/>
      <c r="BD81" s="139"/>
      <c r="BE81" s="139"/>
      <c r="BF81" s="143"/>
      <c r="BG81" s="139"/>
      <c r="BH81" s="143"/>
      <c r="BI81" s="139"/>
      <c r="BJ81" s="143"/>
      <c r="BK81" s="140"/>
      <c r="BL81" s="139"/>
      <c r="BM81" s="139"/>
      <c r="BN81" s="143"/>
      <c r="BO81" s="139"/>
      <c r="BP81" s="143"/>
      <c r="BQ81" s="140"/>
      <c r="BR81" s="139"/>
      <c r="BS81" s="139"/>
      <c r="BT81" s="143"/>
      <c r="BU81" s="140"/>
      <c r="BV81" s="139"/>
      <c r="BW81" s="140"/>
      <c r="BX81" s="139"/>
      <c r="BY81" s="140"/>
      <c r="BZ81" s="144"/>
      <c r="CA81" s="718"/>
      <c r="CB81" s="719"/>
      <c r="CC81" s="730"/>
      <c r="CD81" s="731"/>
      <c r="CE81" s="731"/>
      <c r="CF81" s="731"/>
      <c r="CG81" s="731"/>
      <c r="CH81" s="731"/>
      <c r="CI81" s="731"/>
      <c r="CJ81" s="731"/>
      <c r="CK81" s="731"/>
      <c r="CL81" s="731"/>
      <c r="CM81" s="731"/>
      <c r="CN81" s="732"/>
    </row>
    <row r="82" spans="2:93" ht="19.5" customHeight="1" x14ac:dyDescent="0.15">
      <c r="C82" s="737" t="s">
        <v>217</v>
      </c>
      <c r="D82" s="726"/>
      <c r="E82" s="738"/>
      <c r="F82" s="722" t="s">
        <v>13</v>
      </c>
      <c r="G82" s="722"/>
      <c r="H82" s="723"/>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31"/>
      <c r="CA82" s="739" t="s">
        <v>7</v>
      </c>
      <c r="CB82" s="740"/>
      <c r="CC82" s="740"/>
      <c r="CD82" s="740"/>
      <c r="CE82" s="733" t="s">
        <v>5</v>
      </c>
      <c r="CF82" s="733"/>
      <c r="CG82" s="733"/>
      <c r="CH82" s="733"/>
      <c r="CI82" s="733"/>
      <c r="CJ82" s="733" t="s">
        <v>6</v>
      </c>
      <c r="CK82" s="733"/>
      <c r="CL82" s="733"/>
      <c r="CM82" s="733"/>
      <c r="CN82" s="734"/>
    </row>
    <row r="83" spans="2:93" ht="19.5" customHeight="1" x14ac:dyDescent="0.15">
      <c r="B83" s="101"/>
      <c r="C83" s="714" t="str">
        <f>IF(C27&lt;&gt;0,MONTH(DATE(1988+$I$15,$M$15,$Q$15)+6),"")</f>
        <v/>
      </c>
      <c r="D83" s="712"/>
      <c r="E83" s="715"/>
      <c r="F83" s="724"/>
      <c r="G83" s="724"/>
      <c r="H83" s="717"/>
      <c r="I83" s="92"/>
      <c r="J83" s="92"/>
      <c r="K83" s="92"/>
      <c r="L83" s="90"/>
      <c r="M83" s="90"/>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0"/>
      <c r="BC83" s="90"/>
      <c r="BD83" s="90"/>
      <c r="BE83" s="92"/>
      <c r="BF83" s="90"/>
      <c r="BG83" s="90"/>
      <c r="BH83" s="90"/>
      <c r="BI83" s="90"/>
      <c r="BJ83" s="90"/>
      <c r="BK83" s="90"/>
      <c r="BL83" s="90"/>
      <c r="BM83" s="90"/>
      <c r="BN83" s="90"/>
      <c r="BO83" s="90"/>
      <c r="BP83" s="90"/>
      <c r="BQ83" s="90"/>
      <c r="BR83" s="90"/>
      <c r="BS83" s="90"/>
      <c r="BT83" s="90"/>
      <c r="BU83" s="90"/>
      <c r="BV83" s="90"/>
      <c r="BW83" s="90"/>
      <c r="BX83" s="90"/>
      <c r="BY83" s="90"/>
      <c r="BZ83" s="105"/>
      <c r="CA83" s="735" t="s">
        <v>164</v>
      </c>
      <c r="CB83" s="736"/>
      <c r="CC83" s="736"/>
      <c r="CD83" s="736"/>
      <c r="CE83" s="720" t="s">
        <v>5</v>
      </c>
      <c r="CF83" s="720"/>
      <c r="CG83" s="720"/>
      <c r="CH83" s="720"/>
      <c r="CI83" s="720"/>
      <c r="CJ83" s="720" t="s">
        <v>6</v>
      </c>
      <c r="CK83" s="720"/>
      <c r="CL83" s="720"/>
      <c r="CM83" s="720"/>
      <c r="CN83" s="721"/>
    </row>
    <row r="84" spans="2:93" ht="19.5" customHeight="1" x14ac:dyDescent="0.15">
      <c r="B84" s="101"/>
      <c r="C84" s="714" t="s">
        <v>19</v>
      </c>
      <c r="D84" s="712"/>
      <c r="E84" s="715"/>
      <c r="F84" s="122"/>
      <c r="G84" s="93"/>
      <c r="H84" s="123" t="s">
        <v>21</v>
      </c>
      <c r="I84" s="93"/>
      <c r="J84" s="125"/>
      <c r="K84" s="125"/>
      <c r="L84" s="124"/>
      <c r="M84" s="125"/>
      <c r="N84" s="125"/>
      <c r="O84" s="124"/>
      <c r="P84" s="124"/>
      <c r="Q84" s="125"/>
      <c r="R84" s="124"/>
      <c r="S84" s="124"/>
      <c r="T84" s="124"/>
      <c r="U84" s="125"/>
      <c r="V84" s="124"/>
      <c r="W84" s="125"/>
      <c r="X84" s="125"/>
      <c r="Y84" s="125"/>
      <c r="Z84" s="125"/>
      <c r="AA84" s="125"/>
      <c r="AB84" s="125"/>
      <c r="AC84" s="125"/>
      <c r="AD84" s="125"/>
      <c r="AE84" s="125"/>
      <c r="AF84" s="125"/>
      <c r="AG84" s="125"/>
      <c r="AH84" s="125"/>
      <c r="AI84" s="125"/>
      <c r="AJ84" s="125"/>
      <c r="AK84" s="125"/>
      <c r="AL84" s="125"/>
      <c r="AM84" s="125"/>
      <c r="AN84" s="124"/>
      <c r="AO84" s="93"/>
      <c r="AP84" s="93"/>
      <c r="AQ84" s="125"/>
      <c r="AR84" s="125"/>
      <c r="AS84" s="125"/>
      <c r="AT84" s="125"/>
      <c r="AU84" s="125"/>
      <c r="AV84" s="125"/>
      <c r="AW84" s="125"/>
      <c r="AX84" s="124"/>
      <c r="AY84" s="125"/>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33"/>
      <c r="CA84" s="716" t="s">
        <v>29</v>
      </c>
      <c r="CB84" s="717"/>
      <c r="CC84" s="720"/>
      <c r="CD84" s="720"/>
      <c r="CE84" s="720"/>
      <c r="CF84" s="720"/>
      <c r="CG84" s="720"/>
      <c r="CH84" s="720"/>
      <c r="CI84" s="720"/>
      <c r="CJ84" s="720"/>
      <c r="CK84" s="720"/>
      <c r="CL84" s="720"/>
      <c r="CM84" s="720"/>
      <c r="CN84" s="721"/>
    </row>
    <row r="85" spans="2:93" ht="19.5" customHeight="1" x14ac:dyDescent="0.15">
      <c r="B85" s="101"/>
      <c r="C85" s="714" t="str">
        <f>IF(C29&lt;&gt;0,DAY(DATE(1989+$I$15,$M$15,$Q$15)+6),"")</f>
        <v/>
      </c>
      <c r="D85" s="712"/>
      <c r="E85" s="715"/>
      <c r="F85" s="722" t="s">
        <v>15</v>
      </c>
      <c r="G85" s="722"/>
      <c r="H85" s="723"/>
      <c r="I85" s="121"/>
      <c r="J85" s="121"/>
      <c r="K85" s="121"/>
      <c r="L85" s="121"/>
      <c r="M85" s="121"/>
      <c r="N85" s="121"/>
      <c r="O85" s="121"/>
      <c r="P85" s="121"/>
      <c r="Q85" s="121"/>
      <c r="R85" s="121"/>
      <c r="S85" s="121"/>
      <c r="T85" s="121"/>
      <c r="U85" s="121"/>
      <c r="V85" s="121"/>
      <c r="W85" s="121"/>
      <c r="X85" s="103"/>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31"/>
      <c r="CA85" s="716"/>
      <c r="CB85" s="717"/>
      <c r="CC85" s="720"/>
      <c r="CD85" s="720"/>
      <c r="CE85" s="720"/>
      <c r="CF85" s="720"/>
      <c r="CG85" s="720"/>
      <c r="CH85" s="720"/>
      <c r="CI85" s="720"/>
      <c r="CJ85" s="720"/>
      <c r="CK85" s="720"/>
      <c r="CL85" s="720"/>
      <c r="CM85" s="720"/>
      <c r="CN85" s="721"/>
    </row>
    <row r="86" spans="2:93" ht="19.5" customHeight="1" x14ac:dyDescent="0.15">
      <c r="B86" s="101"/>
      <c r="C86" s="714" t="s">
        <v>20</v>
      </c>
      <c r="D86" s="712"/>
      <c r="E86" s="715"/>
      <c r="F86" s="724"/>
      <c r="G86" s="724"/>
      <c r="H86" s="717"/>
      <c r="I86" s="92"/>
      <c r="J86" s="92"/>
      <c r="K86" s="92"/>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105"/>
      <c r="CA86" s="716"/>
      <c r="CB86" s="717"/>
      <c r="CC86" s="720"/>
      <c r="CD86" s="720"/>
      <c r="CE86" s="720"/>
      <c r="CF86" s="720"/>
      <c r="CG86" s="720"/>
      <c r="CH86" s="720"/>
      <c r="CI86" s="720"/>
      <c r="CJ86" s="720"/>
      <c r="CK86" s="720"/>
      <c r="CL86" s="720"/>
      <c r="CM86" s="720"/>
      <c r="CN86" s="721"/>
    </row>
    <row r="87" spans="2:93" ht="19.5" customHeight="1" x14ac:dyDescent="0.15">
      <c r="B87" s="101"/>
      <c r="C87" s="714" t="str">
        <f>IF(OR($I$15="",C83="",C85=""),"（   ）",TEXT(WEEKDAY(DATE(2018+$I$15,C83,C85)),"(aaa)"))</f>
        <v>（   ）</v>
      </c>
      <c r="D87" s="712"/>
      <c r="E87" s="715"/>
      <c r="F87" s="134"/>
      <c r="G87" s="90"/>
      <c r="H87" s="127" t="s">
        <v>21</v>
      </c>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33"/>
      <c r="CA87" s="716"/>
      <c r="CB87" s="717"/>
      <c r="CC87" s="725"/>
      <c r="CD87" s="726"/>
      <c r="CE87" s="726"/>
      <c r="CF87" s="726"/>
      <c r="CG87" s="726"/>
      <c r="CH87" s="726"/>
      <c r="CI87" s="726"/>
      <c r="CJ87" s="726"/>
      <c r="CK87" s="726"/>
      <c r="CL87" s="726"/>
      <c r="CM87" s="726"/>
      <c r="CN87" s="727"/>
    </row>
    <row r="88" spans="2:93" ht="3" customHeight="1" x14ac:dyDescent="0.15">
      <c r="C88" s="137"/>
      <c r="D88" s="90"/>
      <c r="E88" s="105"/>
      <c r="F88" s="90"/>
      <c r="G88" s="134"/>
      <c r="H88" s="128"/>
      <c r="I88" s="90"/>
      <c r="J88" s="111"/>
      <c r="K88" s="90"/>
      <c r="L88" s="90"/>
      <c r="M88" s="105"/>
      <c r="N88" s="90"/>
      <c r="O88" s="90"/>
      <c r="P88" s="90"/>
      <c r="Q88" s="105"/>
      <c r="R88" s="90"/>
      <c r="S88" s="90"/>
      <c r="T88" s="90"/>
      <c r="U88" s="105"/>
      <c r="V88" s="90"/>
      <c r="W88" s="90"/>
      <c r="X88" s="90"/>
      <c r="Y88" s="90"/>
      <c r="Z88" s="111"/>
      <c r="AA88" s="90"/>
      <c r="AB88" s="90"/>
      <c r="AC88" s="105"/>
      <c r="AD88" s="90"/>
      <c r="AE88" s="90"/>
      <c r="AF88" s="90"/>
      <c r="AG88" s="90"/>
      <c r="AH88" s="111"/>
      <c r="AI88" s="90"/>
      <c r="AJ88" s="90"/>
      <c r="AK88" s="105"/>
      <c r="AL88" s="90"/>
      <c r="AM88" s="90"/>
      <c r="AN88" s="90"/>
      <c r="AO88" s="90"/>
      <c r="AP88" s="111"/>
      <c r="AQ88" s="90"/>
      <c r="AR88" s="90"/>
      <c r="AS88" s="105"/>
      <c r="AT88" s="90"/>
      <c r="AU88" s="90"/>
      <c r="AV88" s="90"/>
      <c r="AW88" s="105"/>
      <c r="AX88" s="90"/>
      <c r="AY88" s="90"/>
      <c r="AZ88" s="90"/>
      <c r="BA88" s="105"/>
      <c r="BB88" s="90"/>
      <c r="BC88" s="90"/>
      <c r="BD88" s="90"/>
      <c r="BE88" s="105"/>
      <c r="BF88" s="90"/>
      <c r="BG88" s="90"/>
      <c r="BH88" s="90"/>
      <c r="BI88" s="105"/>
      <c r="BJ88" s="90"/>
      <c r="BK88" s="90"/>
      <c r="BL88" s="90"/>
      <c r="BM88" s="90"/>
      <c r="BN88" s="111"/>
      <c r="BO88" s="90"/>
      <c r="BP88" s="90"/>
      <c r="BQ88" s="105"/>
      <c r="BR88" s="90"/>
      <c r="BS88" s="90">
        <v>3</v>
      </c>
      <c r="BT88" s="90"/>
      <c r="BU88" s="105"/>
      <c r="BV88" s="90"/>
      <c r="BW88" s="90"/>
      <c r="BX88" s="90"/>
      <c r="BY88" s="105"/>
      <c r="BZ88" s="135"/>
      <c r="CA88" s="716"/>
      <c r="CB88" s="717"/>
      <c r="CC88" s="728"/>
      <c r="CD88" s="712"/>
      <c r="CE88" s="712"/>
      <c r="CF88" s="712"/>
      <c r="CG88" s="712"/>
      <c r="CH88" s="712"/>
      <c r="CI88" s="712"/>
      <c r="CJ88" s="712"/>
      <c r="CK88" s="712"/>
      <c r="CL88" s="712"/>
      <c r="CM88" s="712"/>
      <c r="CN88" s="729"/>
    </row>
    <row r="89" spans="2:93" ht="3" customHeight="1" thickBot="1" x14ac:dyDescent="0.2">
      <c r="C89" s="138"/>
      <c r="D89" s="139"/>
      <c r="E89" s="140"/>
      <c r="F89" s="139"/>
      <c r="G89" s="141"/>
      <c r="H89" s="142"/>
      <c r="I89" s="139"/>
      <c r="J89" s="143"/>
      <c r="K89" s="140"/>
      <c r="L89" s="143"/>
      <c r="M89" s="139"/>
      <c r="N89" s="143"/>
      <c r="O89" s="139"/>
      <c r="P89" s="143"/>
      <c r="Q89" s="139"/>
      <c r="R89" s="143"/>
      <c r="S89" s="139"/>
      <c r="T89" s="143"/>
      <c r="U89" s="139"/>
      <c r="V89" s="143"/>
      <c r="W89" s="139"/>
      <c r="X89" s="143"/>
      <c r="Y89" s="139"/>
      <c r="Z89" s="143"/>
      <c r="AA89" s="139"/>
      <c r="AB89" s="143"/>
      <c r="AC89" s="140"/>
      <c r="AD89" s="143"/>
      <c r="AE89" s="139"/>
      <c r="AF89" s="143"/>
      <c r="AG89" s="139"/>
      <c r="AH89" s="143"/>
      <c r="AI89" s="139"/>
      <c r="AJ89" s="143"/>
      <c r="AK89" s="139"/>
      <c r="AL89" s="143"/>
      <c r="AM89" s="139"/>
      <c r="AN89" s="143"/>
      <c r="AO89" s="139"/>
      <c r="AP89" s="143"/>
      <c r="AQ89" s="139"/>
      <c r="AR89" s="143"/>
      <c r="AS89" s="139"/>
      <c r="AT89" s="143"/>
      <c r="AU89" s="139"/>
      <c r="AV89" s="143"/>
      <c r="AW89" s="139"/>
      <c r="AX89" s="143"/>
      <c r="AY89" s="139"/>
      <c r="AZ89" s="143"/>
      <c r="BA89" s="139"/>
      <c r="BB89" s="143"/>
      <c r="BC89" s="140"/>
      <c r="BD89" s="139"/>
      <c r="BE89" s="139"/>
      <c r="BF89" s="143"/>
      <c r="BG89" s="139"/>
      <c r="BH89" s="143"/>
      <c r="BI89" s="139"/>
      <c r="BJ89" s="143"/>
      <c r="BK89" s="140"/>
      <c r="BL89" s="139"/>
      <c r="BM89" s="139"/>
      <c r="BN89" s="143"/>
      <c r="BO89" s="139"/>
      <c r="BP89" s="143"/>
      <c r="BQ89" s="140"/>
      <c r="BR89" s="139"/>
      <c r="BS89" s="139"/>
      <c r="BT89" s="143"/>
      <c r="BU89" s="140"/>
      <c r="BV89" s="139"/>
      <c r="BW89" s="140"/>
      <c r="BX89" s="139"/>
      <c r="BY89" s="140"/>
      <c r="BZ89" s="144"/>
      <c r="CA89" s="718"/>
      <c r="CB89" s="719"/>
      <c r="CC89" s="730"/>
      <c r="CD89" s="731"/>
      <c r="CE89" s="731"/>
      <c r="CF89" s="731"/>
      <c r="CG89" s="731"/>
      <c r="CH89" s="731"/>
      <c r="CI89" s="731"/>
      <c r="CJ89" s="731"/>
      <c r="CK89" s="731"/>
      <c r="CL89" s="731"/>
      <c r="CM89" s="731"/>
      <c r="CN89" s="732"/>
    </row>
    <row r="90" spans="2:93" s="132" customFormat="1" ht="19.5" customHeight="1" x14ac:dyDescent="0.15">
      <c r="B90" s="129"/>
      <c r="C90" s="737" t="s">
        <v>218</v>
      </c>
      <c r="D90" s="726"/>
      <c r="E90" s="738"/>
      <c r="F90" s="722" t="s">
        <v>13</v>
      </c>
      <c r="G90" s="722"/>
      <c r="H90" s="723"/>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31"/>
      <c r="CA90" s="739" t="s">
        <v>7</v>
      </c>
      <c r="CB90" s="740"/>
      <c r="CC90" s="740"/>
      <c r="CD90" s="740"/>
      <c r="CE90" s="733" t="s">
        <v>5</v>
      </c>
      <c r="CF90" s="733"/>
      <c r="CG90" s="733"/>
      <c r="CH90" s="733"/>
      <c r="CI90" s="733"/>
      <c r="CJ90" s="733" t="s">
        <v>6</v>
      </c>
      <c r="CK90" s="733"/>
      <c r="CL90" s="733"/>
      <c r="CM90" s="733"/>
      <c r="CN90" s="734"/>
      <c r="CO90" s="315"/>
    </row>
    <row r="91" spans="2:93" s="132" customFormat="1" ht="19.5" customHeight="1" x14ac:dyDescent="0.15">
      <c r="B91" s="129"/>
      <c r="C91" s="714" t="str">
        <f>IF(C27&lt;&gt;0,MONTH(DATE(1988+$I$15,$M$15,$Q$15)+7),"")</f>
        <v/>
      </c>
      <c r="D91" s="712"/>
      <c r="E91" s="715"/>
      <c r="F91" s="724"/>
      <c r="G91" s="724"/>
      <c r="H91" s="717"/>
      <c r="I91" s="92"/>
      <c r="J91" s="92"/>
      <c r="K91" s="92"/>
      <c r="L91" s="90"/>
      <c r="M91" s="90"/>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0"/>
      <c r="BC91" s="90"/>
      <c r="BD91" s="90"/>
      <c r="BE91" s="92"/>
      <c r="BF91" s="90"/>
      <c r="BG91" s="90"/>
      <c r="BH91" s="90"/>
      <c r="BI91" s="90"/>
      <c r="BJ91" s="90"/>
      <c r="BK91" s="90"/>
      <c r="BL91" s="90"/>
      <c r="BM91" s="90"/>
      <c r="BN91" s="90"/>
      <c r="BO91" s="90"/>
      <c r="BP91" s="90"/>
      <c r="BQ91" s="90"/>
      <c r="BR91" s="90"/>
      <c r="BS91" s="90"/>
      <c r="BT91" s="90"/>
      <c r="BU91" s="90"/>
      <c r="BV91" s="90"/>
      <c r="BW91" s="90"/>
      <c r="BX91" s="90"/>
      <c r="BY91" s="90"/>
      <c r="BZ91" s="105"/>
      <c r="CA91" s="735" t="s">
        <v>164</v>
      </c>
      <c r="CB91" s="736"/>
      <c r="CC91" s="736"/>
      <c r="CD91" s="736"/>
      <c r="CE91" s="720" t="s">
        <v>5</v>
      </c>
      <c r="CF91" s="720"/>
      <c r="CG91" s="720"/>
      <c r="CH91" s="720"/>
      <c r="CI91" s="720"/>
      <c r="CJ91" s="720" t="s">
        <v>6</v>
      </c>
      <c r="CK91" s="720"/>
      <c r="CL91" s="720"/>
      <c r="CM91" s="720"/>
      <c r="CN91" s="721"/>
      <c r="CO91" s="315"/>
    </row>
    <row r="92" spans="2:93" s="132" customFormat="1" ht="19.5" customHeight="1" x14ac:dyDescent="0.15">
      <c r="B92" s="129"/>
      <c r="C92" s="714" t="s">
        <v>19</v>
      </c>
      <c r="D92" s="712"/>
      <c r="E92" s="715"/>
      <c r="F92" s="122"/>
      <c r="G92" s="93"/>
      <c r="H92" s="123" t="s">
        <v>21</v>
      </c>
      <c r="I92" s="93"/>
      <c r="J92" s="125"/>
      <c r="K92" s="125"/>
      <c r="L92" s="124"/>
      <c r="M92" s="125"/>
      <c r="N92" s="125"/>
      <c r="O92" s="124"/>
      <c r="P92" s="124"/>
      <c r="Q92" s="125"/>
      <c r="R92" s="124"/>
      <c r="S92" s="124"/>
      <c r="T92" s="124"/>
      <c r="U92" s="125"/>
      <c r="V92" s="124"/>
      <c r="W92" s="125"/>
      <c r="X92" s="125"/>
      <c r="Y92" s="125"/>
      <c r="Z92" s="125"/>
      <c r="AA92" s="125"/>
      <c r="AB92" s="125"/>
      <c r="AC92" s="125"/>
      <c r="AD92" s="125"/>
      <c r="AE92" s="125"/>
      <c r="AF92" s="125"/>
      <c r="AG92" s="125"/>
      <c r="AH92" s="125"/>
      <c r="AI92" s="125"/>
      <c r="AJ92" s="125"/>
      <c r="AK92" s="125"/>
      <c r="AL92" s="125"/>
      <c r="AM92" s="125"/>
      <c r="AN92" s="124"/>
      <c r="AO92" s="93"/>
      <c r="AP92" s="93"/>
      <c r="AQ92" s="125"/>
      <c r="AR92" s="125"/>
      <c r="AS92" s="125"/>
      <c r="AT92" s="125"/>
      <c r="AU92" s="125"/>
      <c r="AV92" s="125"/>
      <c r="AW92" s="125"/>
      <c r="AX92" s="124"/>
      <c r="AY92" s="125"/>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33"/>
      <c r="CA92" s="716" t="s">
        <v>29</v>
      </c>
      <c r="CB92" s="717"/>
      <c r="CC92" s="720"/>
      <c r="CD92" s="720"/>
      <c r="CE92" s="720"/>
      <c r="CF92" s="720"/>
      <c r="CG92" s="720"/>
      <c r="CH92" s="720"/>
      <c r="CI92" s="720"/>
      <c r="CJ92" s="720"/>
      <c r="CK92" s="720"/>
      <c r="CL92" s="720"/>
      <c r="CM92" s="720"/>
      <c r="CN92" s="721"/>
      <c r="CO92" s="315"/>
    </row>
    <row r="93" spans="2:93" s="132" customFormat="1" ht="19.5" customHeight="1" x14ac:dyDescent="0.15">
      <c r="B93" s="129"/>
      <c r="C93" s="714" t="str">
        <f>IF(C29&lt;&gt;0,DAY(DATE(1989+$I$15,$M$15,$Q$15)+7),"")</f>
        <v/>
      </c>
      <c r="D93" s="712"/>
      <c r="E93" s="715"/>
      <c r="F93" s="722" t="s">
        <v>15</v>
      </c>
      <c r="G93" s="722"/>
      <c r="H93" s="723"/>
      <c r="I93" s="121"/>
      <c r="J93" s="121"/>
      <c r="K93" s="121"/>
      <c r="L93" s="121"/>
      <c r="M93" s="121"/>
      <c r="N93" s="121"/>
      <c r="O93" s="121"/>
      <c r="P93" s="121"/>
      <c r="Q93" s="121"/>
      <c r="R93" s="121"/>
      <c r="S93" s="121"/>
      <c r="T93" s="121"/>
      <c r="U93" s="121"/>
      <c r="V93" s="121"/>
      <c r="W93" s="121"/>
      <c r="X93" s="103"/>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31"/>
      <c r="CA93" s="716"/>
      <c r="CB93" s="717"/>
      <c r="CC93" s="720"/>
      <c r="CD93" s="720"/>
      <c r="CE93" s="720"/>
      <c r="CF93" s="720"/>
      <c r="CG93" s="720"/>
      <c r="CH93" s="720"/>
      <c r="CI93" s="720"/>
      <c r="CJ93" s="720"/>
      <c r="CK93" s="720"/>
      <c r="CL93" s="720"/>
      <c r="CM93" s="720"/>
      <c r="CN93" s="721"/>
      <c r="CO93" s="315"/>
    </row>
    <row r="94" spans="2:93" s="132" customFormat="1" ht="19.5" customHeight="1" x14ac:dyDescent="0.15">
      <c r="B94" s="129"/>
      <c r="C94" s="714" t="s">
        <v>20</v>
      </c>
      <c r="D94" s="712"/>
      <c r="E94" s="715"/>
      <c r="F94" s="724"/>
      <c r="G94" s="724"/>
      <c r="H94" s="717"/>
      <c r="I94" s="92"/>
      <c r="J94" s="92"/>
      <c r="K94" s="92"/>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105"/>
      <c r="CA94" s="716"/>
      <c r="CB94" s="717"/>
      <c r="CC94" s="720"/>
      <c r="CD94" s="720"/>
      <c r="CE94" s="720"/>
      <c r="CF94" s="720"/>
      <c r="CG94" s="720"/>
      <c r="CH94" s="720"/>
      <c r="CI94" s="720"/>
      <c r="CJ94" s="720"/>
      <c r="CK94" s="720"/>
      <c r="CL94" s="720"/>
      <c r="CM94" s="720"/>
      <c r="CN94" s="721"/>
      <c r="CO94" s="315"/>
    </row>
    <row r="95" spans="2:93" s="132" customFormat="1" ht="19.5" customHeight="1" x14ac:dyDescent="0.15">
      <c r="B95" s="129"/>
      <c r="C95" s="714" t="str">
        <f>IF(OR($I$15="",C91="",C93=""),"（   ）",TEXT(WEEKDAY(DATE(2018+$I$15,C91,C93)),"(aaa)"))</f>
        <v>（   ）</v>
      </c>
      <c r="D95" s="712"/>
      <c r="E95" s="715"/>
      <c r="F95" s="134"/>
      <c r="G95" s="90"/>
      <c r="H95" s="127" t="s">
        <v>21</v>
      </c>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33"/>
      <c r="CA95" s="716"/>
      <c r="CB95" s="717"/>
      <c r="CC95" s="725"/>
      <c r="CD95" s="726"/>
      <c r="CE95" s="726"/>
      <c r="CF95" s="726"/>
      <c r="CG95" s="726"/>
      <c r="CH95" s="726"/>
      <c r="CI95" s="726"/>
      <c r="CJ95" s="726"/>
      <c r="CK95" s="726"/>
      <c r="CL95" s="726"/>
      <c r="CM95" s="726"/>
      <c r="CN95" s="727"/>
      <c r="CO95" s="315"/>
    </row>
    <row r="96" spans="2:93" s="132" customFormat="1" ht="3" customHeight="1" x14ac:dyDescent="0.15">
      <c r="B96" s="129"/>
      <c r="C96" s="137"/>
      <c r="D96" s="90"/>
      <c r="E96" s="105"/>
      <c r="F96" s="90"/>
      <c r="G96" s="134"/>
      <c r="H96" s="128"/>
      <c r="I96" s="90"/>
      <c r="J96" s="111"/>
      <c r="K96" s="90"/>
      <c r="L96" s="90"/>
      <c r="M96" s="105"/>
      <c r="N96" s="90"/>
      <c r="O96" s="90"/>
      <c r="P96" s="90"/>
      <c r="Q96" s="105"/>
      <c r="R96" s="90"/>
      <c r="S96" s="90"/>
      <c r="T96" s="90"/>
      <c r="U96" s="105"/>
      <c r="V96" s="90"/>
      <c r="W96" s="90"/>
      <c r="X96" s="90"/>
      <c r="Y96" s="90"/>
      <c r="Z96" s="111"/>
      <c r="AA96" s="90"/>
      <c r="AB96" s="90"/>
      <c r="AC96" s="105"/>
      <c r="AD96" s="90"/>
      <c r="AE96" s="90"/>
      <c r="AF96" s="90"/>
      <c r="AG96" s="90"/>
      <c r="AH96" s="111"/>
      <c r="AI96" s="90"/>
      <c r="AJ96" s="90"/>
      <c r="AK96" s="105"/>
      <c r="AL96" s="90"/>
      <c r="AM96" s="90"/>
      <c r="AN96" s="90"/>
      <c r="AO96" s="90"/>
      <c r="AP96" s="111"/>
      <c r="AQ96" s="90"/>
      <c r="AR96" s="90"/>
      <c r="AS96" s="105"/>
      <c r="AT96" s="90"/>
      <c r="AU96" s="90"/>
      <c r="AV96" s="90"/>
      <c r="AW96" s="105"/>
      <c r="AX96" s="90"/>
      <c r="AY96" s="90"/>
      <c r="AZ96" s="90"/>
      <c r="BA96" s="105"/>
      <c r="BB96" s="90"/>
      <c r="BC96" s="90"/>
      <c r="BD96" s="90"/>
      <c r="BE96" s="105"/>
      <c r="BF96" s="90"/>
      <c r="BG96" s="90"/>
      <c r="BH96" s="90"/>
      <c r="BI96" s="105"/>
      <c r="BJ96" s="90"/>
      <c r="BK96" s="90"/>
      <c r="BL96" s="90"/>
      <c r="BM96" s="90"/>
      <c r="BN96" s="111"/>
      <c r="BO96" s="90"/>
      <c r="BP96" s="90"/>
      <c r="BQ96" s="105"/>
      <c r="BR96" s="90"/>
      <c r="BS96" s="90">
        <v>4</v>
      </c>
      <c r="BT96" s="90"/>
      <c r="BU96" s="105"/>
      <c r="BV96" s="90"/>
      <c r="BW96" s="90"/>
      <c r="BX96" s="90"/>
      <c r="BY96" s="105"/>
      <c r="BZ96" s="135"/>
      <c r="CA96" s="716"/>
      <c r="CB96" s="717"/>
      <c r="CC96" s="728"/>
      <c r="CD96" s="712"/>
      <c r="CE96" s="712"/>
      <c r="CF96" s="712"/>
      <c r="CG96" s="712"/>
      <c r="CH96" s="712"/>
      <c r="CI96" s="712"/>
      <c r="CJ96" s="712"/>
      <c r="CK96" s="712"/>
      <c r="CL96" s="712"/>
      <c r="CM96" s="712"/>
      <c r="CN96" s="729"/>
      <c r="CO96" s="315"/>
    </row>
    <row r="97" spans="2:93" s="132" customFormat="1" ht="3" customHeight="1" thickBot="1" x14ac:dyDescent="0.2">
      <c r="B97" s="129"/>
      <c r="C97" s="138"/>
      <c r="D97" s="139"/>
      <c r="E97" s="140"/>
      <c r="F97" s="139"/>
      <c r="G97" s="141"/>
      <c r="H97" s="142"/>
      <c r="I97" s="139"/>
      <c r="J97" s="143"/>
      <c r="K97" s="140"/>
      <c r="L97" s="143"/>
      <c r="M97" s="139"/>
      <c r="N97" s="143"/>
      <c r="O97" s="139"/>
      <c r="P97" s="143"/>
      <c r="Q97" s="139"/>
      <c r="R97" s="143"/>
      <c r="S97" s="139"/>
      <c r="T97" s="143"/>
      <c r="U97" s="139"/>
      <c r="V97" s="143"/>
      <c r="W97" s="139"/>
      <c r="X97" s="143"/>
      <c r="Y97" s="139"/>
      <c r="Z97" s="143"/>
      <c r="AA97" s="139"/>
      <c r="AB97" s="143"/>
      <c r="AC97" s="140"/>
      <c r="AD97" s="143"/>
      <c r="AE97" s="139"/>
      <c r="AF97" s="143"/>
      <c r="AG97" s="139"/>
      <c r="AH97" s="143"/>
      <c r="AI97" s="139"/>
      <c r="AJ97" s="143"/>
      <c r="AK97" s="139"/>
      <c r="AL97" s="143"/>
      <c r="AM97" s="139"/>
      <c r="AN97" s="143"/>
      <c r="AO97" s="139"/>
      <c r="AP97" s="143"/>
      <c r="AQ97" s="139"/>
      <c r="AR97" s="143"/>
      <c r="AS97" s="139"/>
      <c r="AT97" s="143"/>
      <c r="AU97" s="139"/>
      <c r="AV97" s="143"/>
      <c r="AW97" s="139"/>
      <c r="AX97" s="143"/>
      <c r="AY97" s="139"/>
      <c r="AZ97" s="143"/>
      <c r="BA97" s="139"/>
      <c r="BB97" s="143"/>
      <c r="BC97" s="140"/>
      <c r="BD97" s="139"/>
      <c r="BE97" s="139"/>
      <c r="BF97" s="143"/>
      <c r="BG97" s="139"/>
      <c r="BH97" s="143"/>
      <c r="BI97" s="139"/>
      <c r="BJ97" s="143"/>
      <c r="BK97" s="140"/>
      <c r="BL97" s="139"/>
      <c r="BM97" s="139"/>
      <c r="BN97" s="143"/>
      <c r="BO97" s="139"/>
      <c r="BP97" s="143"/>
      <c r="BQ97" s="140"/>
      <c r="BR97" s="139"/>
      <c r="BS97" s="139"/>
      <c r="BT97" s="143"/>
      <c r="BU97" s="140"/>
      <c r="BV97" s="139"/>
      <c r="BW97" s="140"/>
      <c r="BX97" s="139"/>
      <c r="BY97" s="140"/>
      <c r="BZ97" s="144"/>
      <c r="CA97" s="718"/>
      <c r="CB97" s="719"/>
      <c r="CC97" s="730"/>
      <c r="CD97" s="731"/>
      <c r="CE97" s="731"/>
      <c r="CF97" s="731"/>
      <c r="CG97" s="731"/>
      <c r="CH97" s="731"/>
      <c r="CI97" s="731"/>
      <c r="CJ97" s="731"/>
      <c r="CK97" s="731"/>
      <c r="CL97" s="731"/>
      <c r="CM97" s="731"/>
      <c r="CN97" s="732"/>
      <c r="CO97" s="315"/>
    </row>
    <row r="109" spans="2:93" ht="19.5" customHeight="1" thickBot="1" x14ac:dyDescent="0.2"/>
    <row r="110" spans="2:93" ht="11.25" customHeight="1" x14ac:dyDescent="0.15">
      <c r="C110" s="769" t="s">
        <v>495</v>
      </c>
      <c r="D110" s="748"/>
      <c r="E110" s="748"/>
      <c r="F110" s="748"/>
      <c r="G110" s="748"/>
      <c r="H110" s="770"/>
      <c r="I110" s="748">
        <v>6</v>
      </c>
      <c r="J110" s="748"/>
      <c r="K110" s="107"/>
      <c r="L110" s="97"/>
      <c r="M110" s="748">
        <v>7</v>
      </c>
      <c r="N110" s="748"/>
      <c r="O110" s="107"/>
      <c r="P110" s="97"/>
      <c r="Q110" s="748">
        <v>8</v>
      </c>
      <c r="R110" s="748"/>
      <c r="S110" s="107"/>
      <c r="T110" s="97"/>
      <c r="U110" s="748">
        <v>9</v>
      </c>
      <c r="V110" s="748"/>
      <c r="W110" s="107"/>
      <c r="X110" s="97"/>
      <c r="Y110" s="748">
        <v>10</v>
      </c>
      <c r="Z110" s="748"/>
      <c r="AA110" s="97"/>
      <c r="AB110" s="97"/>
      <c r="AC110" s="748">
        <v>11</v>
      </c>
      <c r="AD110" s="748"/>
      <c r="AE110" s="97"/>
      <c r="AF110" s="97"/>
      <c r="AG110" s="748">
        <v>12</v>
      </c>
      <c r="AH110" s="748"/>
      <c r="AI110" s="97"/>
      <c r="AJ110" s="97"/>
      <c r="AK110" s="748">
        <v>13</v>
      </c>
      <c r="AL110" s="748"/>
      <c r="AM110" s="97"/>
      <c r="AN110" s="97"/>
      <c r="AO110" s="748">
        <v>14</v>
      </c>
      <c r="AP110" s="748"/>
      <c r="AQ110" s="97"/>
      <c r="AR110" s="97"/>
      <c r="AS110" s="748">
        <v>15</v>
      </c>
      <c r="AT110" s="748"/>
      <c r="AU110" s="97"/>
      <c r="AV110" s="97"/>
      <c r="AW110" s="748">
        <v>16</v>
      </c>
      <c r="AX110" s="748"/>
      <c r="AY110" s="97"/>
      <c r="AZ110" s="97"/>
      <c r="BA110" s="748">
        <v>17</v>
      </c>
      <c r="BB110" s="748"/>
      <c r="BC110" s="97"/>
      <c r="BD110" s="97"/>
      <c r="BE110" s="748">
        <v>18</v>
      </c>
      <c r="BF110" s="748"/>
      <c r="BG110" s="97"/>
      <c r="BH110" s="97"/>
      <c r="BI110" s="748">
        <v>19</v>
      </c>
      <c r="BJ110" s="748"/>
      <c r="BK110" s="97"/>
      <c r="BL110" s="97"/>
      <c r="BM110" s="748">
        <v>20</v>
      </c>
      <c r="BN110" s="748"/>
      <c r="BO110" s="97"/>
      <c r="BP110" s="97"/>
      <c r="BQ110" s="748">
        <v>21</v>
      </c>
      <c r="BR110" s="748"/>
      <c r="BS110" s="97"/>
      <c r="BT110" s="97"/>
      <c r="BU110" s="748">
        <v>22</v>
      </c>
      <c r="BV110" s="748"/>
      <c r="BW110" s="97"/>
      <c r="BX110" s="107"/>
      <c r="BY110" s="748"/>
      <c r="BZ110" s="748"/>
      <c r="CA110" s="749"/>
      <c r="CB110" s="748"/>
      <c r="CC110" s="748"/>
      <c r="CD110" s="748"/>
      <c r="CE110" s="748"/>
      <c r="CF110" s="748"/>
      <c r="CG110" s="748"/>
      <c r="CH110" s="748"/>
      <c r="CI110" s="748"/>
      <c r="CJ110" s="748"/>
      <c r="CK110" s="748"/>
      <c r="CL110" s="748"/>
      <c r="CM110" s="748"/>
      <c r="CN110" s="750"/>
    </row>
    <row r="111" spans="2:93" ht="3" customHeight="1" x14ac:dyDescent="0.15">
      <c r="C111" s="714"/>
      <c r="D111" s="712"/>
      <c r="E111" s="712"/>
      <c r="F111" s="712"/>
      <c r="G111" s="712"/>
      <c r="H111" s="715"/>
      <c r="I111" s="109"/>
      <c r="J111" s="104"/>
      <c r="K111" s="110"/>
      <c r="L111" s="90"/>
      <c r="M111" s="109"/>
      <c r="N111" s="104"/>
      <c r="O111" s="110"/>
      <c r="P111" s="90"/>
      <c r="Q111" s="109"/>
      <c r="R111" s="104"/>
      <c r="S111" s="110"/>
      <c r="T111" s="90"/>
      <c r="U111" s="109"/>
      <c r="V111" s="104"/>
      <c r="W111" s="110"/>
      <c r="X111" s="90"/>
      <c r="Y111" s="109"/>
      <c r="Z111" s="104"/>
      <c r="AA111" s="110"/>
      <c r="AB111" s="90"/>
      <c r="AC111" s="109"/>
      <c r="AD111" s="104"/>
      <c r="AE111" s="110"/>
      <c r="AF111" s="90"/>
      <c r="AG111" s="109"/>
      <c r="AH111" s="104"/>
      <c r="AI111" s="110"/>
      <c r="AJ111" s="90"/>
      <c r="AK111" s="109"/>
      <c r="AL111" s="104"/>
      <c r="AM111" s="110"/>
      <c r="AN111" s="90"/>
      <c r="AO111" s="109"/>
      <c r="AP111" s="104"/>
      <c r="AQ111" s="110"/>
      <c r="AR111" s="90"/>
      <c r="AS111" s="109"/>
      <c r="AT111" s="104"/>
      <c r="AU111" s="110"/>
      <c r="AV111" s="90"/>
      <c r="AW111" s="109"/>
      <c r="AX111" s="104"/>
      <c r="AY111" s="110"/>
      <c r="AZ111" s="90"/>
      <c r="BA111" s="109"/>
      <c r="BB111" s="104"/>
      <c r="BC111" s="110"/>
      <c r="BD111" s="90"/>
      <c r="BE111" s="109"/>
      <c r="BF111" s="104"/>
      <c r="BG111" s="110"/>
      <c r="BH111" s="90"/>
      <c r="BI111" s="109"/>
      <c r="BJ111" s="104"/>
      <c r="BK111" s="110"/>
      <c r="BL111" s="90"/>
      <c r="BM111" s="109"/>
      <c r="BN111" s="104"/>
      <c r="BO111" s="110"/>
      <c r="BP111" s="90"/>
      <c r="BQ111" s="109"/>
      <c r="BR111" s="104"/>
      <c r="BS111" s="110"/>
      <c r="BT111" s="90"/>
      <c r="BU111" s="109"/>
      <c r="BV111" s="104"/>
      <c r="BW111" s="104"/>
      <c r="BX111" s="90"/>
      <c r="BY111" s="90"/>
      <c r="BZ111" s="111"/>
      <c r="CA111" s="714"/>
      <c r="CB111" s="712"/>
      <c r="CC111" s="712"/>
      <c r="CD111" s="712"/>
      <c r="CE111" s="712"/>
      <c r="CF111" s="712"/>
      <c r="CG111" s="712"/>
      <c r="CH111" s="712"/>
      <c r="CI111" s="712"/>
      <c r="CJ111" s="712"/>
      <c r="CK111" s="712"/>
      <c r="CL111" s="712"/>
      <c r="CM111" s="712"/>
      <c r="CN111" s="729"/>
    </row>
    <row r="112" spans="2:93" ht="3" customHeight="1" x14ac:dyDescent="0.15">
      <c r="C112" s="714"/>
      <c r="D112" s="712"/>
      <c r="E112" s="712"/>
      <c r="F112" s="712"/>
      <c r="G112" s="712"/>
      <c r="H112" s="715"/>
      <c r="I112" s="109"/>
      <c r="J112" s="112"/>
      <c r="K112" s="113"/>
      <c r="L112" s="93"/>
      <c r="M112" s="114"/>
      <c r="N112" s="93"/>
      <c r="O112" s="113"/>
      <c r="P112" s="93"/>
      <c r="Q112" s="114"/>
      <c r="R112" s="112"/>
      <c r="S112" s="113"/>
      <c r="T112" s="93"/>
      <c r="U112" s="114"/>
      <c r="V112" s="93"/>
      <c r="W112" s="113"/>
      <c r="X112" s="93"/>
      <c r="Y112" s="114"/>
      <c r="Z112" s="112"/>
      <c r="AA112" s="113"/>
      <c r="AB112" s="93"/>
      <c r="AC112" s="114"/>
      <c r="AD112" s="93"/>
      <c r="AE112" s="113"/>
      <c r="AF112" s="93"/>
      <c r="AG112" s="114"/>
      <c r="AH112" s="112"/>
      <c r="AI112" s="113"/>
      <c r="AJ112" s="93"/>
      <c r="AK112" s="114"/>
      <c r="AL112" s="93"/>
      <c r="AM112" s="113"/>
      <c r="AN112" s="93"/>
      <c r="AO112" s="114"/>
      <c r="AP112" s="112"/>
      <c r="AQ112" s="113"/>
      <c r="AR112" s="93"/>
      <c r="AS112" s="114"/>
      <c r="AT112" s="93"/>
      <c r="AU112" s="113"/>
      <c r="AV112" s="93"/>
      <c r="AW112" s="114"/>
      <c r="AX112" s="112"/>
      <c r="AY112" s="113"/>
      <c r="AZ112" s="93"/>
      <c r="BA112" s="114"/>
      <c r="BB112" s="93"/>
      <c r="BC112" s="113"/>
      <c r="BD112" s="93"/>
      <c r="BE112" s="114"/>
      <c r="BF112" s="112"/>
      <c r="BG112" s="113"/>
      <c r="BH112" s="93"/>
      <c r="BI112" s="114"/>
      <c r="BJ112" s="93"/>
      <c r="BK112" s="113"/>
      <c r="BL112" s="93"/>
      <c r="BM112" s="114"/>
      <c r="BN112" s="112"/>
      <c r="BO112" s="113"/>
      <c r="BP112" s="93"/>
      <c r="BQ112" s="114"/>
      <c r="BR112" s="93"/>
      <c r="BS112" s="113"/>
      <c r="BT112" s="93"/>
      <c r="BU112" s="114"/>
      <c r="BV112" s="115"/>
      <c r="BW112" s="93"/>
      <c r="BX112" s="115"/>
      <c r="BY112" s="93"/>
      <c r="BZ112" s="116"/>
      <c r="CA112" s="714"/>
      <c r="CB112" s="712"/>
      <c r="CC112" s="712"/>
      <c r="CD112" s="712"/>
      <c r="CE112" s="712"/>
      <c r="CF112" s="712"/>
      <c r="CG112" s="712"/>
      <c r="CH112" s="712"/>
      <c r="CI112" s="712"/>
      <c r="CJ112" s="712"/>
      <c r="CK112" s="712"/>
      <c r="CL112" s="712"/>
      <c r="CM112" s="712"/>
      <c r="CN112" s="729"/>
    </row>
    <row r="113" spans="2:93" ht="15" customHeight="1" x14ac:dyDescent="0.15">
      <c r="C113" s="714"/>
      <c r="D113" s="712"/>
      <c r="E113" s="712"/>
      <c r="F113" s="712"/>
      <c r="G113" s="712"/>
      <c r="H113" s="715"/>
      <c r="I113" s="117"/>
      <c r="J113" s="90"/>
      <c r="K113" s="752" t="s">
        <v>183</v>
      </c>
      <c r="L113" s="752"/>
      <c r="M113" s="754" t="s">
        <v>182</v>
      </c>
      <c r="N113" s="754"/>
      <c r="O113" s="756" t="s">
        <v>139</v>
      </c>
      <c r="P113" s="752" t="s">
        <v>8</v>
      </c>
      <c r="Q113" s="752"/>
      <c r="R113" s="752"/>
      <c r="S113" s="752"/>
      <c r="T113" s="758" t="s">
        <v>184</v>
      </c>
      <c r="U113" s="760" t="s">
        <v>185</v>
      </c>
      <c r="V113" s="761"/>
      <c r="W113" s="752" t="s">
        <v>186</v>
      </c>
      <c r="X113" s="752"/>
      <c r="Y113" s="752"/>
      <c r="Z113" s="752"/>
      <c r="AA113" s="752"/>
      <c r="AB113" s="752"/>
      <c r="AC113" s="752"/>
      <c r="AD113" s="752"/>
      <c r="AE113" s="752"/>
      <c r="AF113" s="752"/>
      <c r="AG113" s="752"/>
      <c r="AH113" s="752" t="s">
        <v>9</v>
      </c>
      <c r="AI113" s="752"/>
      <c r="AJ113" s="752"/>
      <c r="AK113" s="752"/>
      <c r="AL113" s="752"/>
      <c r="AM113" s="763" t="s">
        <v>497</v>
      </c>
      <c r="AN113" s="764"/>
      <c r="AO113" s="764"/>
      <c r="AP113" s="764"/>
      <c r="AQ113" s="764"/>
      <c r="AR113" s="764"/>
      <c r="AS113" s="764"/>
      <c r="AT113" s="764"/>
      <c r="AU113" s="764"/>
      <c r="AV113" s="764"/>
      <c r="AW113" s="764"/>
      <c r="AX113" s="764"/>
      <c r="AY113" s="764"/>
      <c r="AZ113" s="764"/>
      <c r="BA113" s="765"/>
      <c r="BB113" s="756" t="s">
        <v>139</v>
      </c>
      <c r="BC113" s="102"/>
      <c r="BD113" s="766" t="s">
        <v>10</v>
      </c>
      <c r="BE113" s="745"/>
      <c r="BF113" s="745"/>
      <c r="BG113" s="745"/>
      <c r="BH113" s="745"/>
      <c r="BI113" s="767"/>
      <c r="BJ113" s="102"/>
      <c r="BK113" s="102"/>
      <c r="BL113" s="102"/>
      <c r="BM113" s="102"/>
      <c r="BN113" s="102"/>
      <c r="BO113" s="102"/>
      <c r="BP113" s="102"/>
      <c r="BQ113" s="102"/>
      <c r="BR113" s="102"/>
      <c r="BS113" s="102"/>
      <c r="BT113" s="102"/>
      <c r="BU113" s="119"/>
      <c r="BV113" s="768" t="s">
        <v>188</v>
      </c>
      <c r="BW113" s="743"/>
      <c r="BX113" s="743" t="s">
        <v>11</v>
      </c>
      <c r="BY113" s="743"/>
      <c r="BZ113" s="744"/>
      <c r="CA113" s="714"/>
      <c r="CB113" s="712"/>
      <c r="CC113" s="712"/>
      <c r="CD113" s="712"/>
      <c r="CE113" s="712"/>
      <c r="CF113" s="712"/>
      <c r="CG113" s="712"/>
      <c r="CH113" s="712"/>
      <c r="CI113" s="712"/>
      <c r="CJ113" s="712"/>
      <c r="CK113" s="712"/>
      <c r="CL113" s="712"/>
      <c r="CM113" s="712"/>
      <c r="CN113" s="729"/>
    </row>
    <row r="114" spans="2:93" ht="15" customHeight="1" thickBot="1" x14ac:dyDescent="0.2">
      <c r="C114" s="771"/>
      <c r="D114" s="772"/>
      <c r="E114" s="772"/>
      <c r="F114" s="772"/>
      <c r="G114" s="772"/>
      <c r="H114" s="773"/>
      <c r="I114" s="114"/>
      <c r="J114" s="90"/>
      <c r="K114" s="753"/>
      <c r="L114" s="753"/>
      <c r="M114" s="755"/>
      <c r="N114" s="755"/>
      <c r="O114" s="757"/>
      <c r="P114" s="753"/>
      <c r="Q114" s="753"/>
      <c r="R114" s="753"/>
      <c r="S114" s="753"/>
      <c r="T114" s="759"/>
      <c r="U114" s="762"/>
      <c r="V114" s="762"/>
      <c r="W114" s="753"/>
      <c r="X114" s="753"/>
      <c r="Y114" s="753"/>
      <c r="Z114" s="753"/>
      <c r="AA114" s="753"/>
      <c r="AB114" s="753"/>
      <c r="AC114" s="753"/>
      <c r="AD114" s="753"/>
      <c r="AE114" s="753"/>
      <c r="AF114" s="753"/>
      <c r="AG114" s="753"/>
      <c r="AH114" s="753"/>
      <c r="AI114" s="753"/>
      <c r="AJ114" s="753"/>
      <c r="AK114" s="753"/>
      <c r="AL114" s="753"/>
      <c r="AM114" s="766"/>
      <c r="AN114" s="745"/>
      <c r="AO114" s="745"/>
      <c r="AP114" s="745"/>
      <c r="AQ114" s="745"/>
      <c r="AR114" s="745"/>
      <c r="AS114" s="745"/>
      <c r="AT114" s="745"/>
      <c r="AU114" s="745"/>
      <c r="AV114" s="745"/>
      <c r="AW114" s="745"/>
      <c r="AX114" s="745"/>
      <c r="AY114" s="745"/>
      <c r="AZ114" s="745"/>
      <c r="BA114" s="767"/>
      <c r="BB114" s="757"/>
      <c r="BC114" s="145"/>
      <c r="BD114" s="747" t="s">
        <v>187</v>
      </c>
      <c r="BE114" s="674"/>
      <c r="BF114" s="674"/>
      <c r="BG114" s="674"/>
      <c r="BH114" s="674"/>
      <c r="BI114" s="674"/>
      <c r="BJ114" s="674"/>
      <c r="BK114" s="674"/>
      <c r="BL114" s="674"/>
      <c r="BM114" s="674"/>
      <c r="BN114" s="674"/>
      <c r="BO114" s="674"/>
      <c r="BP114" s="674"/>
      <c r="BQ114" s="674"/>
      <c r="BR114" s="674"/>
      <c r="BS114" s="674"/>
      <c r="BT114" s="674"/>
      <c r="BU114" s="675"/>
      <c r="BV114" s="745"/>
      <c r="BW114" s="745"/>
      <c r="BX114" s="745"/>
      <c r="BY114" s="745"/>
      <c r="BZ114" s="746"/>
      <c r="CA114" s="751"/>
      <c r="CB114" s="731"/>
      <c r="CC114" s="731"/>
      <c r="CD114" s="731"/>
      <c r="CE114" s="731"/>
      <c r="CF114" s="731"/>
      <c r="CG114" s="731"/>
      <c r="CH114" s="731"/>
      <c r="CI114" s="731"/>
      <c r="CJ114" s="731"/>
      <c r="CK114" s="731"/>
      <c r="CL114" s="731"/>
      <c r="CM114" s="731"/>
      <c r="CN114" s="732"/>
    </row>
    <row r="115" spans="2:93" ht="19.5" customHeight="1" x14ac:dyDescent="0.15">
      <c r="C115" s="737" t="s">
        <v>410</v>
      </c>
      <c r="D115" s="726"/>
      <c r="E115" s="738"/>
      <c r="F115" s="741" t="s">
        <v>13</v>
      </c>
      <c r="G115" s="722"/>
      <c r="H115" s="723"/>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739" t="s">
        <v>7</v>
      </c>
      <c r="CB115" s="740"/>
      <c r="CC115" s="740"/>
      <c r="CD115" s="740"/>
      <c r="CE115" s="733" t="s">
        <v>5</v>
      </c>
      <c r="CF115" s="733"/>
      <c r="CG115" s="733"/>
      <c r="CH115" s="733"/>
      <c r="CI115" s="733"/>
      <c r="CJ115" s="733" t="s">
        <v>6</v>
      </c>
      <c r="CK115" s="733"/>
      <c r="CL115" s="733"/>
      <c r="CM115" s="733"/>
      <c r="CN115" s="734"/>
    </row>
    <row r="116" spans="2:93" ht="19.5" customHeight="1" x14ac:dyDescent="0.15">
      <c r="B116" s="101"/>
      <c r="C116" s="714" t="str">
        <f>IF(C27&lt;&gt;0,MONTH(DATE(1988+$I$15,$M$15,$Q$15)+8),"")</f>
        <v/>
      </c>
      <c r="D116" s="712"/>
      <c r="E116" s="715"/>
      <c r="F116" s="742"/>
      <c r="G116" s="724"/>
      <c r="H116" s="717"/>
      <c r="I116" s="90"/>
      <c r="J116" s="90"/>
      <c r="K116" s="90"/>
      <c r="L116" s="90"/>
      <c r="M116" s="90"/>
      <c r="N116" s="90"/>
      <c r="O116" s="90"/>
      <c r="P116" s="90"/>
      <c r="Q116" s="90"/>
      <c r="R116" s="90"/>
      <c r="S116" s="90"/>
      <c r="T116" s="90"/>
      <c r="U116" s="90"/>
      <c r="V116" s="90"/>
      <c r="W116" s="90"/>
      <c r="X116" s="90"/>
      <c r="Y116" s="90"/>
      <c r="Z116" s="90"/>
      <c r="AA116" s="90"/>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0"/>
      <c r="BY116" s="90"/>
      <c r="BZ116" s="90"/>
      <c r="CA116" s="735" t="s">
        <v>164</v>
      </c>
      <c r="CB116" s="736"/>
      <c r="CC116" s="736"/>
      <c r="CD116" s="736"/>
      <c r="CE116" s="720" t="s">
        <v>5</v>
      </c>
      <c r="CF116" s="720"/>
      <c r="CG116" s="720"/>
      <c r="CH116" s="720"/>
      <c r="CI116" s="720"/>
      <c r="CJ116" s="720" t="s">
        <v>6</v>
      </c>
      <c r="CK116" s="720"/>
      <c r="CL116" s="720"/>
      <c r="CM116" s="720"/>
      <c r="CN116" s="721"/>
    </row>
    <row r="117" spans="2:93" ht="19.5" customHeight="1" x14ac:dyDescent="0.15">
      <c r="B117" s="101"/>
      <c r="C117" s="714" t="s">
        <v>19</v>
      </c>
      <c r="D117" s="712"/>
      <c r="E117" s="715"/>
      <c r="F117" s="122"/>
      <c r="G117" s="93"/>
      <c r="H117" s="123" t="s">
        <v>21</v>
      </c>
      <c r="I117" s="124"/>
      <c r="J117" s="124"/>
      <c r="K117" s="124"/>
      <c r="L117" s="124"/>
      <c r="M117" s="124"/>
      <c r="N117" s="124"/>
      <c r="O117" s="124"/>
      <c r="P117" s="124"/>
      <c r="Q117" s="124"/>
      <c r="R117" s="124"/>
      <c r="S117" s="124"/>
      <c r="T117" s="124"/>
      <c r="U117" s="124"/>
      <c r="V117" s="124"/>
      <c r="W117" s="124"/>
      <c r="X117" s="124"/>
      <c r="Y117" s="125"/>
      <c r="Z117" s="124"/>
      <c r="AA117" s="124"/>
      <c r="AB117" s="124"/>
      <c r="AC117" s="125"/>
      <c r="AD117" s="124"/>
      <c r="AE117" s="125"/>
      <c r="AF117" s="124"/>
      <c r="AG117" s="125"/>
      <c r="AH117" s="124"/>
      <c r="AI117" s="124"/>
      <c r="AJ117" s="124"/>
      <c r="AK117" s="125"/>
      <c r="AL117" s="124"/>
      <c r="AM117" s="125"/>
      <c r="AN117" s="124"/>
      <c r="AO117" s="124"/>
      <c r="AP117" s="124"/>
      <c r="AQ117" s="124"/>
      <c r="AR117" s="124"/>
      <c r="AS117" s="124"/>
      <c r="AT117" s="124"/>
      <c r="AU117" s="124"/>
      <c r="AV117" s="124"/>
      <c r="AW117" s="124"/>
      <c r="AX117" s="124"/>
      <c r="AY117" s="124"/>
      <c r="AZ117" s="124"/>
      <c r="BA117" s="124"/>
      <c r="BB117" s="124"/>
      <c r="BC117" s="125"/>
      <c r="BD117" s="125"/>
      <c r="BE117" s="125"/>
      <c r="BF117" s="124"/>
      <c r="BG117" s="124"/>
      <c r="BH117" s="124"/>
      <c r="BI117" s="124"/>
      <c r="BJ117" s="124"/>
      <c r="BK117" s="124"/>
      <c r="BL117" s="124"/>
      <c r="BM117" s="124"/>
      <c r="BN117" s="125"/>
      <c r="BO117" s="125"/>
      <c r="BP117" s="125"/>
      <c r="BQ117" s="125"/>
      <c r="BR117" s="125"/>
      <c r="BS117" s="125"/>
      <c r="BT117" s="125"/>
      <c r="BU117" s="125"/>
      <c r="BV117" s="124"/>
      <c r="BW117" s="124"/>
      <c r="BX117" s="124"/>
      <c r="BY117" s="124"/>
      <c r="BZ117" s="124"/>
      <c r="CA117" s="716" t="s">
        <v>29</v>
      </c>
      <c r="CB117" s="717"/>
      <c r="CC117" s="720"/>
      <c r="CD117" s="720"/>
      <c r="CE117" s="720"/>
      <c r="CF117" s="720"/>
      <c r="CG117" s="720"/>
      <c r="CH117" s="720"/>
      <c r="CI117" s="720"/>
      <c r="CJ117" s="720"/>
      <c r="CK117" s="720"/>
      <c r="CL117" s="720"/>
      <c r="CM117" s="720"/>
      <c r="CN117" s="721"/>
    </row>
    <row r="118" spans="2:93" ht="19.5" customHeight="1" x14ac:dyDescent="0.15">
      <c r="B118" s="101"/>
      <c r="C118" s="714" t="str">
        <f>IF(C27&lt;&gt;0,DAY(DATE(1989+$I$15,$M$15,$Q$15)+8),"")</f>
        <v/>
      </c>
      <c r="D118" s="712"/>
      <c r="E118" s="715"/>
      <c r="F118" s="741" t="s">
        <v>15</v>
      </c>
      <c r="G118" s="722"/>
      <c r="H118" s="723"/>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716"/>
      <c r="CB118" s="717"/>
      <c r="CC118" s="720"/>
      <c r="CD118" s="720"/>
      <c r="CE118" s="720"/>
      <c r="CF118" s="720"/>
      <c r="CG118" s="720"/>
      <c r="CH118" s="720"/>
      <c r="CI118" s="720"/>
      <c r="CJ118" s="720"/>
      <c r="CK118" s="720"/>
      <c r="CL118" s="720"/>
      <c r="CM118" s="720"/>
      <c r="CN118" s="721"/>
    </row>
    <row r="119" spans="2:93" ht="19.5" customHeight="1" x14ac:dyDescent="0.15">
      <c r="B119" s="101"/>
      <c r="C119" s="714" t="s">
        <v>20</v>
      </c>
      <c r="D119" s="712"/>
      <c r="E119" s="715"/>
      <c r="F119" s="742"/>
      <c r="G119" s="724"/>
      <c r="H119" s="717"/>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2"/>
      <c r="AM119" s="92"/>
      <c r="AN119" s="92"/>
      <c r="AO119" s="92"/>
      <c r="AP119" s="92"/>
      <c r="AQ119" s="92"/>
      <c r="AR119" s="92"/>
      <c r="AS119" s="92"/>
      <c r="AT119" s="92"/>
      <c r="AU119" s="92"/>
      <c r="AV119" s="92"/>
      <c r="AW119" s="92"/>
      <c r="AX119" s="90"/>
      <c r="AY119" s="90"/>
      <c r="AZ119" s="90"/>
      <c r="BA119" s="90"/>
      <c r="BB119" s="90"/>
      <c r="BC119" s="90"/>
      <c r="BD119" s="90"/>
      <c r="BE119" s="90"/>
      <c r="BF119" s="90"/>
      <c r="BG119" s="90"/>
      <c r="BH119" s="90"/>
      <c r="BI119" s="90"/>
      <c r="BJ119" s="90"/>
      <c r="BK119" s="90"/>
      <c r="BL119" s="90"/>
      <c r="BM119" s="90"/>
      <c r="BN119" s="92"/>
      <c r="BO119" s="92"/>
      <c r="BP119" s="92"/>
      <c r="BQ119" s="92"/>
      <c r="BR119" s="90"/>
      <c r="BS119" s="90"/>
      <c r="BT119" s="90"/>
      <c r="BU119" s="92"/>
      <c r="BV119" s="90"/>
      <c r="BW119" s="90"/>
      <c r="BX119" s="90"/>
      <c r="BY119" s="90"/>
      <c r="BZ119" s="90"/>
      <c r="CA119" s="716"/>
      <c r="CB119" s="717"/>
      <c r="CC119" s="720"/>
      <c r="CD119" s="720"/>
      <c r="CE119" s="720"/>
      <c r="CF119" s="720"/>
      <c r="CG119" s="720"/>
      <c r="CH119" s="720"/>
      <c r="CI119" s="720"/>
      <c r="CJ119" s="720"/>
      <c r="CK119" s="720"/>
      <c r="CL119" s="720"/>
      <c r="CM119" s="720"/>
      <c r="CN119" s="721"/>
    </row>
    <row r="120" spans="2:93" ht="19.5" customHeight="1" x14ac:dyDescent="0.15">
      <c r="B120" s="101"/>
      <c r="C120" s="714" t="str">
        <f>IF(OR($I$15="",C116="",C118=""),"（   ）",TEXT(WEEKDAY(DATE(2018+$I$15,C116,C118)),"(aaa)"))</f>
        <v>（   ）</v>
      </c>
      <c r="D120" s="712"/>
      <c r="E120" s="715"/>
      <c r="F120" s="126"/>
      <c r="G120" s="90"/>
      <c r="H120" s="127" t="s">
        <v>21</v>
      </c>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716"/>
      <c r="CB120" s="717"/>
      <c r="CC120" s="725"/>
      <c r="CD120" s="726"/>
      <c r="CE120" s="726"/>
      <c r="CF120" s="726"/>
      <c r="CG120" s="726"/>
      <c r="CH120" s="726"/>
      <c r="CI120" s="726"/>
      <c r="CJ120" s="726"/>
      <c r="CK120" s="726"/>
      <c r="CL120" s="726"/>
      <c r="CM120" s="726"/>
      <c r="CN120" s="727"/>
    </row>
    <row r="121" spans="2:93" ht="3" customHeight="1" x14ac:dyDescent="0.15">
      <c r="C121" s="137"/>
      <c r="D121" s="90"/>
      <c r="E121" s="105"/>
      <c r="F121" s="104"/>
      <c r="G121" s="104"/>
      <c r="H121" s="128"/>
      <c r="I121" s="105"/>
      <c r="J121" s="90"/>
      <c r="K121" s="90"/>
      <c r="L121" s="90"/>
      <c r="M121" s="105"/>
      <c r="N121" s="90"/>
      <c r="O121" s="90"/>
      <c r="P121" s="90"/>
      <c r="Q121" s="105"/>
      <c r="R121" s="90"/>
      <c r="S121" s="90"/>
      <c r="T121" s="90"/>
      <c r="U121" s="105"/>
      <c r="V121" s="90"/>
      <c r="W121" s="90"/>
      <c r="X121" s="90"/>
      <c r="Y121" s="90"/>
      <c r="Z121" s="111"/>
      <c r="AA121" s="90"/>
      <c r="AB121" s="90"/>
      <c r="AC121" s="105"/>
      <c r="AD121" s="90"/>
      <c r="AE121" s="90"/>
      <c r="AF121" s="90"/>
      <c r="AG121" s="90"/>
      <c r="AH121" s="111"/>
      <c r="AI121" s="90"/>
      <c r="AJ121" s="90"/>
      <c r="AK121" s="105"/>
      <c r="AL121" s="90"/>
      <c r="AM121" s="90"/>
      <c r="AN121" s="90"/>
      <c r="AO121" s="90"/>
      <c r="AP121" s="111"/>
      <c r="AQ121" s="90"/>
      <c r="AR121" s="90"/>
      <c r="AS121" s="105"/>
      <c r="AT121" s="90"/>
      <c r="AU121" s="90"/>
      <c r="AV121" s="90"/>
      <c r="AW121" s="105"/>
      <c r="AX121" s="90"/>
      <c r="AY121" s="90"/>
      <c r="AZ121" s="90"/>
      <c r="BA121" s="105"/>
      <c r="BB121" s="90"/>
      <c r="BC121" s="90"/>
      <c r="BD121" s="90"/>
      <c r="BE121" s="105"/>
      <c r="BF121" s="90"/>
      <c r="BG121" s="90"/>
      <c r="BH121" s="90"/>
      <c r="BI121" s="105"/>
      <c r="BJ121" s="90"/>
      <c r="BK121" s="90"/>
      <c r="BL121" s="90"/>
      <c r="BM121" s="90"/>
      <c r="BN121" s="111"/>
      <c r="BO121" s="90"/>
      <c r="BP121" s="90"/>
      <c r="BQ121" s="90"/>
      <c r="BR121" s="111"/>
      <c r="BS121" s="90"/>
      <c r="BT121" s="90"/>
      <c r="BU121" s="105"/>
      <c r="BV121" s="90"/>
      <c r="BW121" s="90"/>
      <c r="BX121" s="90"/>
      <c r="BY121" s="90"/>
      <c r="BZ121" s="111"/>
      <c r="CA121" s="716"/>
      <c r="CB121" s="717"/>
      <c r="CC121" s="728"/>
      <c r="CD121" s="712"/>
      <c r="CE121" s="712"/>
      <c r="CF121" s="712"/>
      <c r="CG121" s="712"/>
      <c r="CH121" s="712"/>
      <c r="CI121" s="712"/>
      <c r="CJ121" s="712"/>
      <c r="CK121" s="712"/>
      <c r="CL121" s="712"/>
      <c r="CM121" s="712"/>
      <c r="CN121" s="729"/>
    </row>
    <row r="122" spans="2:93" ht="3" customHeight="1" thickBot="1" x14ac:dyDescent="0.2">
      <c r="C122" s="138"/>
      <c r="D122" s="139"/>
      <c r="E122" s="140"/>
      <c r="F122" s="99"/>
      <c r="G122" s="99"/>
      <c r="H122" s="130"/>
      <c r="I122" s="94"/>
      <c r="J122" s="115"/>
      <c r="K122" s="93"/>
      <c r="L122" s="115"/>
      <c r="M122" s="93"/>
      <c r="N122" s="115"/>
      <c r="O122" s="93"/>
      <c r="P122" s="115"/>
      <c r="Q122" s="94"/>
      <c r="R122" s="93"/>
      <c r="S122" s="93"/>
      <c r="T122" s="115"/>
      <c r="U122" s="93"/>
      <c r="V122" s="115"/>
      <c r="W122" s="93"/>
      <c r="X122" s="115"/>
      <c r="Y122" s="93"/>
      <c r="Z122" s="115"/>
      <c r="AA122" s="93"/>
      <c r="AB122" s="115"/>
      <c r="AC122" s="93"/>
      <c r="AD122" s="115"/>
      <c r="AE122" s="93"/>
      <c r="AF122" s="115"/>
      <c r="AG122" s="93"/>
      <c r="AH122" s="115"/>
      <c r="AI122" s="93"/>
      <c r="AJ122" s="115"/>
      <c r="AK122" s="93"/>
      <c r="AL122" s="115"/>
      <c r="AM122" s="93"/>
      <c r="AN122" s="115"/>
      <c r="AO122" s="93"/>
      <c r="AP122" s="115"/>
      <c r="AQ122" s="94"/>
      <c r="AR122" s="93"/>
      <c r="AS122" s="93"/>
      <c r="AT122" s="115"/>
      <c r="AU122" s="93"/>
      <c r="AV122" s="115"/>
      <c r="AW122" s="93"/>
      <c r="AX122" s="115"/>
      <c r="AY122" s="93"/>
      <c r="AZ122" s="115"/>
      <c r="BA122" s="94"/>
      <c r="BB122" s="93"/>
      <c r="BC122" s="93"/>
      <c r="BD122" s="115"/>
      <c r="BE122" s="93"/>
      <c r="BF122" s="115"/>
      <c r="BG122" s="93"/>
      <c r="BH122" s="115"/>
      <c r="BI122" s="94"/>
      <c r="BJ122" s="93"/>
      <c r="BK122" s="93"/>
      <c r="BL122" s="115"/>
      <c r="BM122" s="93"/>
      <c r="BN122" s="115"/>
      <c r="BO122" s="93"/>
      <c r="BP122" s="115"/>
      <c r="BQ122" s="93"/>
      <c r="BR122" s="115"/>
      <c r="BS122" s="94"/>
      <c r="BT122" s="93"/>
      <c r="BU122" s="94"/>
      <c r="BV122" s="93"/>
      <c r="BW122" s="93"/>
      <c r="BX122" s="115"/>
      <c r="BY122" s="93"/>
      <c r="BZ122" s="115"/>
      <c r="CA122" s="718"/>
      <c r="CB122" s="719"/>
      <c r="CC122" s="730"/>
      <c r="CD122" s="731"/>
      <c r="CE122" s="731"/>
      <c r="CF122" s="731"/>
      <c r="CG122" s="731"/>
      <c r="CH122" s="731"/>
      <c r="CI122" s="731"/>
      <c r="CJ122" s="731"/>
      <c r="CK122" s="731"/>
      <c r="CL122" s="731"/>
      <c r="CM122" s="731"/>
      <c r="CN122" s="732"/>
    </row>
    <row r="123" spans="2:93" s="132" customFormat="1" ht="19.5" customHeight="1" x14ac:dyDescent="0.15">
      <c r="B123" s="129"/>
      <c r="C123" s="737" t="s">
        <v>411</v>
      </c>
      <c r="D123" s="726"/>
      <c r="E123" s="738"/>
      <c r="F123" s="741" t="s">
        <v>13</v>
      </c>
      <c r="G123" s="722"/>
      <c r="H123" s="723"/>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c r="BH123" s="121"/>
      <c r="BI123" s="121"/>
      <c r="BJ123" s="121"/>
      <c r="BK123" s="121"/>
      <c r="BL123" s="121"/>
      <c r="BM123" s="121"/>
      <c r="BN123" s="121"/>
      <c r="BO123" s="121"/>
      <c r="BP123" s="121"/>
      <c r="BQ123" s="121"/>
      <c r="BR123" s="121"/>
      <c r="BS123" s="121"/>
      <c r="BT123" s="121"/>
      <c r="BU123" s="121"/>
      <c r="BV123" s="121"/>
      <c r="BW123" s="121"/>
      <c r="BX123" s="121"/>
      <c r="BY123" s="121"/>
      <c r="BZ123" s="131"/>
      <c r="CA123" s="739" t="s">
        <v>7</v>
      </c>
      <c r="CB123" s="740"/>
      <c r="CC123" s="740"/>
      <c r="CD123" s="740"/>
      <c r="CE123" s="733" t="s">
        <v>5</v>
      </c>
      <c r="CF123" s="733"/>
      <c r="CG123" s="733"/>
      <c r="CH123" s="733"/>
      <c r="CI123" s="733"/>
      <c r="CJ123" s="733" t="s">
        <v>6</v>
      </c>
      <c r="CK123" s="733"/>
      <c r="CL123" s="733"/>
      <c r="CM123" s="733"/>
      <c r="CN123" s="734"/>
      <c r="CO123" s="315"/>
    </row>
    <row r="124" spans="2:93" s="132" customFormat="1" ht="19.5" customHeight="1" x14ac:dyDescent="0.15">
      <c r="B124" s="129"/>
      <c r="C124" s="714" t="str">
        <f>IF(C27&lt;&gt;0,MONTH(DATE(1988+$I$15,$M$15,$Q$15)+9),"")</f>
        <v/>
      </c>
      <c r="D124" s="712"/>
      <c r="E124" s="715"/>
      <c r="F124" s="742"/>
      <c r="G124" s="724"/>
      <c r="H124" s="717"/>
      <c r="I124" s="92"/>
      <c r="J124" s="92"/>
      <c r="K124" s="92"/>
      <c r="L124" s="90"/>
      <c r="M124" s="90"/>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0"/>
      <c r="BD124" s="92"/>
      <c r="BE124" s="92"/>
      <c r="BF124" s="92"/>
      <c r="BG124" s="92"/>
      <c r="BH124" s="92"/>
      <c r="BI124" s="92"/>
      <c r="BJ124" s="92"/>
      <c r="BK124" s="92"/>
      <c r="BL124" s="92"/>
      <c r="BM124" s="92"/>
      <c r="BN124" s="92"/>
      <c r="BO124" s="92"/>
      <c r="BP124" s="92"/>
      <c r="BQ124" s="92"/>
      <c r="BR124" s="92"/>
      <c r="BS124" s="92"/>
      <c r="BT124" s="92"/>
      <c r="BU124" s="92"/>
      <c r="BV124" s="92"/>
      <c r="BW124" s="92"/>
      <c r="BX124" s="90"/>
      <c r="BY124" s="90"/>
      <c r="BZ124" s="105"/>
      <c r="CA124" s="735" t="s">
        <v>164</v>
      </c>
      <c r="CB124" s="736"/>
      <c r="CC124" s="736"/>
      <c r="CD124" s="736"/>
      <c r="CE124" s="720" t="s">
        <v>5</v>
      </c>
      <c r="CF124" s="720"/>
      <c r="CG124" s="720"/>
      <c r="CH124" s="720"/>
      <c r="CI124" s="720"/>
      <c r="CJ124" s="720" t="s">
        <v>6</v>
      </c>
      <c r="CK124" s="720"/>
      <c r="CL124" s="720"/>
      <c r="CM124" s="720"/>
      <c r="CN124" s="721"/>
      <c r="CO124" s="315"/>
    </row>
    <row r="125" spans="2:93" s="132" customFormat="1" ht="19.5" customHeight="1" x14ac:dyDescent="0.15">
      <c r="B125" s="129"/>
      <c r="C125" s="714" t="s">
        <v>19</v>
      </c>
      <c r="D125" s="712"/>
      <c r="E125" s="715"/>
      <c r="F125" s="122"/>
      <c r="G125" s="93"/>
      <c r="H125" s="123" t="s">
        <v>21</v>
      </c>
      <c r="I125" s="93"/>
      <c r="J125" s="125"/>
      <c r="K125" s="125"/>
      <c r="L125" s="124"/>
      <c r="M125" s="125"/>
      <c r="N125" s="125"/>
      <c r="O125" s="124"/>
      <c r="P125" s="124"/>
      <c r="Q125" s="124"/>
      <c r="R125" s="124"/>
      <c r="S125" s="124"/>
      <c r="T125" s="124"/>
      <c r="U125" s="125"/>
      <c r="V125" s="124"/>
      <c r="W125" s="124"/>
      <c r="X125" s="124"/>
      <c r="Y125" s="125"/>
      <c r="Z125" s="124"/>
      <c r="AA125" s="124"/>
      <c r="AB125" s="124"/>
      <c r="AC125" s="124"/>
      <c r="AD125" s="124"/>
      <c r="AE125" s="124"/>
      <c r="AF125" s="124"/>
      <c r="AG125" s="124"/>
      <c r="AH125" s="124"/>
      <c r="AI125" s="124"/>
      <c r="AJ125" s="124"/>
      <c r="AK125" s="124"/>
      <c r="AL125" s="124"/>
      <c r="AM125" s="125"/>
      <c r="AN125" s="124"/>
      <c r="AO125" s="124"/>
      <c r="AP125" s="124"/>
      <c r="AQ125" s="125"/>
      <c r="AR125" s="124"/>
      <c r="AS125" s="93"/>
      <c r="AT125" s="93"/>
      <c r="AU125" s="125"/>
      <c r="AV125" s="124"/>
      <c r="AW125" s="124"/>
      <c r="AX125" s="124"/>
      <c r="AY125" s="124"/>
      <c r="AZ125" s="124"/>
      <c r="BA125" s="125"/>
      <c r="BB125" s="124"/>
      <c r="BC125" s="125"/>
      <c r="BD125" s="124"/>
      <c r="BE125" s="124"/>
      <c r="BF125" s="124"/>
      <c r="BG125" s="124"/>
      <c r="BH125" s="124"/>
      <c r="BI125" s="124"/>
      <c r="BJ125" s="124"/>
      <c r="BK125" s="124"/>
      <c r="BL125" s="125"/>
      <c r="BM125" s="125"/>
      <c r="BN125" s="125"/>
      <c r="BO125" s="125"/>
      <c r="BP125" s="125"/>
      <c r="BQ125" s="125"/>
      <c r="BR125" s="125"/>
      <c r="BS125" s="125"/>
      <c r="BT125" s="125"/>
      <c r="BU125" s="125"/>
      <c r="BV125" s="124"/>
      <c r="BW125" s="124"/>
      <c r="BX125" s="124"/>
      <c r="BY125" s="124"/>
      <c r="BZ125" s="133"/>
      <c r="CA125" s="716" t="s">
        <v>29</v>
      </c>
      <c r="CB125" s="717"/>
      <c r="CC125" s="720"/>
      <c r="CD125" s="720"/>
      <c r="CE125" s="720"/>
      <c r="CF125" s="720"/>
      <c r="CG125" s="720"/>
      <c r="CH125" s="720"/>
      <c r="CI125" s="720"/>
      <c r="CJ125" s="720"/>
      <c r="CK125" s="720"/>
      <c r="CL125" s="720"/>
      <c r="CM125" s="720"/>
      <c r="CN125" s="721"/>
      <c r="CO125" s="315"/>
    </row>
    <row r="126" spans="2:93" s="132" customFormat="1" ht="19.5" customHeight="1" x14ac:dyDescent="0.15">
      <c r="B126" s="129"/>
      <c r="C126" s="714" t="str">
        <f>IF(C27&lt;&gt;0,DAY(DATE(1989+$I$15,$M$15,$Q$15)+9),"")</f>
        <v/>
      </c>
      <c r="D126" s="712"/>
      <c r="E126" s="715"/>
      <c r="F126" s="741" t="s">
        <v>15</v>
      </c>
      <c r="G126" s="722"/>
      <c r="H126" s="723"/>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90"/>
      <c r="AT126" s="90"/>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1"/>
      <c r="BQ126" s="121"/>
      <c r="BR126" s="121"/>
      <c r="BS126" s="121"/>
      <c r="BT126" s="121"/>
      <c r="BU126" s="121"/>
      <c r="BV126" s="121"/>
      <c r="BW126" s="121"/>
      <c r="BX126" s="121"/>
      <c r="BY126" s="121"/>
      <c r="BZ126" s="131"/>
      <c r="CA126" s="716"/>
      <c r="CB126" s="717"/>
      <c r="CC126" s="720"/>
      <c r="CD126" s="720"/>
      <c r="CE126" s="720"/>
      <c r="CF126" s="720"/>
      <c r="CG126" s="720"/>
      <c r="CH126" s="720"/>
      <c r="CI126" s="720"/>
      <c r="CJ126" s="720"/>
      <c r="CK126" s="720"/>
      <c r="CL126" s="720"/>
      <c r="CM126" s="720"/>
      <c r="CN126" s="721"/>
      <c r="CO126" s="315"/>
    </row>
    <row r="127" spans="2:93" s="132" customFormat="1" ht="19.5" customHeight="1" x14ac:dyDescent="0.15">
      <c r="B127" s="129"/>
      <c r="C127" s="714" t="s">
        <v>20</v>
      </c>
      <c r="D127" s="712"/>
      <c r="E127" s="715"/>
      <c r="F127" s="742"/>
      <c r="G127" s="724"/>
      <c r="H127" s="717"/>
      <c r="I127" s="92"/>
      <c r="J127" s="92"/>
      <c r="K127" s="92"/>
      <c r="L127" s="90"/>
      <c r="M127" s="90"/>
      <c r="N127" s="90"/>
      <c r="O127" s="90"/>
      <c r="P127" s="90"/>
      <c r="Q127" s="90"/>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0"/>
      <c r="AS127" s="90"/>
      <c r="AT127" s="90"/>
      <c r="AU127" s="90"/>
      <c r="AV127" s="92"/>
      <c r="AW127" s="92"/>
      <c r="AX127" s="92"/>
      <c r="AY127" s="92"/>
      <c r="AZ127" s="92"/>
      <c r="BA127" s="92"/>
      <c r="BB127" s="90"/>
      <c r="BC127" s="90"/>
      <c r="BD127" s="90"/>
      <c r="BE127" s="90"/>
      <c r="BF127" s="90"/>
      <c r="BG127" s="90"/>
      <c r="BH127" s="90"/>
      <c r="BI127" s="90"/>
      <c r="BJ127" s="90"/>
      <c r="BK127" s="90"/>
      <c r="BL127" s="92"/>
      <c r="BM127" s="92"/>
      <c r="BN127" s="92"/>
      <c r="BO127" s="92"/>
      <c r="BP127" s="92"/>
      <c r="BQ127" s="92"/>
      <c r="BR127" s="90"/>
      <c r="BS127" s="90"/>
      <c r="BT127" s="90"/>
      <c r="BU127" s="90"/>
      <c r="BV127" s="90"/>
      <c r="BW127" s="90"/>
      <c r="BX127" s="90"/>
      <c r="BY127" s="90"/>
      <c r="BZ127" s="105"/>
      <c r="CA127" s="716"/>
      <c r="CB127" s="717"/>
      <c r="CC127" s="720"/>
      <c r="CD127" s="720"/>
      <c r="CE127" s="720"/>
      <c r="CF127" s="720"/>
      <c r="CG127" s="720"/>
      <c r="CH127" s="720"/>
      <c r="CI127" s="720"/>
      <c r="CJ127" s="720"/>
      <c r="CK127" s="720"/>
      <c r="CL127" s="720"/>
      <c r="CM127" s="720"/>
      <c r="CN127" s="721"/>
      <c r="CO127" s="315"/>
    </row>
    <row r="128" spans="2:93" s="132" customFormat="1" ht="19.5" customHeight="1" x14ac:dyDescent="0.15">
      <c r="B128" s="129"/>
      <c r="C128" s="714" t="str">
        <f>IF(OR($I$15="",C124="",C126=""),"（   ）",TEXT(WEEKDAY(DATE(2018+$I$15,C124,C126)),"(aaa)"))</f>
        <v>（   ）</v>
      </c>
      <c r="D128" s="712"/>
      <c r="E128" s="715"/>
      <c r="F128" s="134"/>
      <c r="G128" s="90"/>
      <c r="H128" s="127" t="s">
        <v>21</v>
      </c>
      <c r="I128" s="90"/>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33"/>
      <c r="CA128" s="716"/>
      <c r="CB128" s="717"/>
      <c r="CC128" s="725"/>
      <c r="CD128" s="726"/>
      <c r="CE128" s="726"/>
      <c r="CF128" s="726"/>
      <c r="CG128" s="726"/>
      <c r="CH128" s="726"/>
      <c r="CI128" s="726"/>
      <c r="CJ128" s="726"/>
      <c r="CK128" s="726"/>
      <c r="CL128" s="726"/>
      <c r="CM128" s="726"/>
      <c r="CN128" s="727"/>
      <c r="CO128" s="315"/>
    </row>
    <row r="129" spans="2:93" s="132" customFormat="1" ht="3" customHeight="1" x14ac:dyDescent="0.15">
      <c r="B129" s="129"/>
      <c r="C129" s="104"/>
      <c r="D129" s="104"/>
      <c r="E129" s="128"/>
      <c r="F129" s="104"/>
      <c r="G129" s="104"/>
      <c r="H129" s="128"/>
      <c r="I129" s="90"/>
      <c r="J129" s="111"/>
      <c r="K129" s="90"/>
      <c r="L129" s="90"/>
      <c r="M129" s="105"/>
      <c r="N129" s="90"/>
      <c r="O129" s="90"/>
      <c r="P129" s="90"/>
      <c r="Q129" s="105"/>
      <c r="R129" s="90"/>
      <c r="S129" s="90"/>
      <c r="T129" s="90"/>
      <c r="U129" s="105"/>
      <c r="V129" s="90"/>
      <c r="W129" s="90"/>
      <c r="X129" s="90"/>
      <c r="Y129" s="90"/>
      <c r="Z129" s="111"/>
      <c r="AA129" s="90"/>
      <c r="AB129" s="90"/>
      <c r="AC129" s="105"/>
      <c r="AD129" s="90"/>
      <c r="AE129" s="90"/>
      <c r="AF129" s="90"/>
      <c r="AG129" s="90"/>
      <c r="AH129" s="111"/>
      <c r="AI129" s="90"/>
      <c r="AJ129" s="90"/>
      <c r="AK129" s="105"/>
      <c r="AL129" s="90"/>
      <c r="AM129" s="90"/>
      <c r="AN129" s="90"/>
      <c r="AO129" s="90"/>
      <c r="AP129" s="111"/>
      <c r="AQ129" s="90"/>
      <c r="AR129" s="90"/>
      <c r="AS129" s="105"/>
      <c r="AT129" s="90"/>
      <c r="AU129" s="90"/>
      <c r="AV129" s="90"/>
      <c r="AW129" s="105"/>
      <c r="AX129" s="90"/>
      <c r="AY129" s="90"/>
      <c r="AZ129" s="90"/>
      <c r="BA129" s="105"/>
      <c r="BB129" s="90"/>
      <c r="BC129" s="90"/>
      <c r="BD129" s="90"/>
      <c r="BE129" s="105"/>
      <c r="BF129" s="90"/>
      <c r="BG129" s="90"/>
      <c r="BH129" s="90"/>
      <c r="BI129" s="105"/>
      <c r="BJ129" s="90"/>
      <c r="BK129" s="90"/>
      <c r="BL129" s="90"/>
      <c r="BM129" s="90"/>
      <c r="BN129" s="111"/>
      <c r="BO129" s="90"/>
      <c r="BP129" s="90"/>
      <c r="BQ129" s="105"/>
      <c r="BR129" s="90"/>
      <c r="BS129" s="90"/>
      <c r="BT129" s="90"/>
      <c r="BU129" s="105"/>
      <c r="BV129" s="90"/>
      <c r="BW129" s="90"/>
      <c r="BX129" s="90"/>
      <c r="BY129" s="105"/>
      <c r="BZ129" s="135"/>
      <c r="CA129" s="716"/>
      <c r="CB129" s="717"/>
      <c r="CC129" s="728"/>
      <c r="CD129" s="712"/>
      <c r="CE129" s="712"/>
      <c r="CF129" s="712"/>
      <c r="CG129" s="712"/>
      <c r="CH129" s="712"/>
      <c r="CI129" s="712"/>
      <c r="CJ129" s="712"/>
      <c r="CK129" s="712"/>
      <c r="CL129" s="712"/>
      <c r="CM129" s="712"/>
      <c r="CN129" s="729"/>
      <c r="CO129" s="315"/>
    </row>
    <row r="130" spans="2:93" s="132" customFormat="1" ht="3" customHeight="1" thickBot="1" x14ac:dyDescent="0.2">
      <c r="B130" s="129"/>
      <c r="C130" s="99"/>
      <c r="D130" s="99"/>
      <c r="E130" s="130"/>
      <c r="F130" s="99"/>
      <c r="G130" s="99"/>
      <c r="H130" s="130"/>
      <c r="I130" s="93"/>
      <c r="J130" s="115"/>
      <c r="K130" s="94"/>
      <c r="L130" s="115"/>
      <c r="M130" s="93"/>
      <c r="N130" s="115"/>
      <c r="O130" s="93"/>
      <c r="P130" s="115"/>
      <c r="Q130" s="93"/>
      <c r="R130" s="115"/>
      <c r="S130" s="93"/>
      <c r="T130" s="115"/>
      <c r="U130" s="93"/>
      <c r="V130" s="115"/>
      <c r="W130" s="93"/>
      <c r="X130" s="115"/>
      <c r="Y130" s="93"/>
      <c r="Z130" s="115"/>
      <c r="AA130" s="93"/>
      <c r="AB130" s="115"/>
      <c r="AC130" s="94"/>
      <c r="AD130" s="115"/>
      <c r="AE130" s="93"/>
      <c r="AF130" s="115"/>
      <c r="AG130" s="93"/>
      <c r="AH130" s="115"/>
      <c r="AI130" s="93"/>
      <c r="AJ130" s="115"/>
      <c r="AK130" s="93"/>
      <c r="AL130" s="115"/>
      <c r="AM130" s="93"/>
      <c r="AN130" s="115"/>
      <c r="AO130" s="93"/>
      <c r="AP130" s="115"/>
      <c r="AQ130" s="94"/>
      <c r="AR130" s="93"/>
      <c r="AS130" s="93"/>
      <c r="AT130" s="115"/>
      <c r="AU130" s="93"/>
      <c r="AV130" s="115"/>
      <c r="AW130" s="93"/>
      <c r="AX130" s="115"/>
      <c r="AY130" s="93"/>
      <c r="AZ130" s="115"/>
      <c r="BA130" s="93"/>
      <c r="BB130" s="115"/>
      <c r="BC130" s="94"/>
      <c r="BD130" s="93"/>
      <c r="BE130" s="93"/>
      <c r="BF130" s="115"/>
      <c r="BG130" s="93"/>
      <c r="BH130" s="115"/>
      <c r="BI130" s="93"/>
      <c r="BJ130" s="115"/>
      <c r="BK130" s="94"/>
      <c r="BL130" s="93"/>
      <c r="BM130" s="93"/>
      <c r="BN130" s="115"/>
      <c r="BO130" s="93"/>
      <c r="BP130" s="115"/>
      <c r="BQ130" s="94"/>
      <c r="BR130" s="93"/>
      <c r="BS130" s="93"/>
      <c r="BT130" s="115"/>
      <c r="BU130" s="94"/>
      <c r="BV130" s="93"/>
      <c r="BW130" s="94"/>
      <c r="BX130" s="93"/>
      <c r="BY130" s="94"/>
      <c r="BZ130" s="136"/>
      <c r="CA130" s="718"/>
      <c r="CB130" s="719"/>
      <c r="CC130" s="730"/>
      <c r="CD130" s="731"/>
      <c r="CE130" s="731"/>
      <c r="CF130" s="731"/>
      <c r="CG130" s="731"/>
      <c r="CH130" s="731"/>
      <c r="CI130" s="731"/>
      <c r="CJ130" s="731"/>
      <c r="CK130" s="731"/>
      <c r="CL130" s="731"/>
      <c r="CM130" s="731"/>
      <c r="CN130" s="732"/>
      <c r="CO130" s="315"/>
    </row>
    <row r="131" spans="2:93" s="132" customFormat="1" ht="19.5" customHeight="1" x14ac:dyDescent="0.15">
      <c r="B131" s="129"/>
      <c r="C131" s="737" t="s">
        <v>412</v>
      </c>
      <c r="D131" s="726"/>
      <c r="E131" s="738"/>
      <c r="F131" s="722" t="s">
        <v>13</v>
      </c>
      <c r="G131" s="722"/>
      <c r="H131" s="723"/>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c r="BH131" s="121"/>
      <c r="BI131" s="121"/>
      <c r="BJ131" s="121"/>
      <c r="BK131" s="121"/>
      <c r="BL131" s="121"/>
      <c r="BM131" s="121"/>
      <c r="BN131" s="121"/>
      <c r="BO131" s="121"/>
      <c r="BP131" s="121"/>
      <c r="BQ131" s="121"/>
      <c r="BR131" s="121"/>
      <c r="BS131" s="121"/>
      <c r="BT131" s="121"/>
      <c r="BU131" s="121"/>
      <c r="BV131" s="121"/>
      <c r="BW131" s="121"/>
      <c r="BX131" s="121"/>
      <c r="BY131" s="121"/>
      <c r="BZ131" s="131"/>
      <c r="CA131" s="739" t="s">
        <v>7</v>
      </c>
      <c r="CB131" s="740"/>
      <c r="CC131" s="740"/>
      <c r="CD131" s="740"/>
      <c r="CE131" s="733" t="s">
        <v>5</v>
      </c>
      <c r="CF131" s="733"/>
      <c r="CG131" s="733"/>
      <c r="CH131" s="733"/>
      <c r="CI131" s="733"/>
      <c r="CJ131" s="733" t="s">
        <v>6</v>
      </c>
      <c r="CK131" s="733"/>
      <c r="CL131" s="733"/>
      <c r="CM131" s="733"/>
      <c r="CN131" s="734"/>
      <c r="CO131" s="315"/>
    </row>
    <row r="132" spans="2:93" s="132" customFormat="1" ht="19.5" customHeight="1" x14ac:dyDescent="0.15">
      <c r="B132" s="129"/>
      <c r="C132" s="714" t="str">
        <f>IF(C27&lt;&gt;0,MONTH(DATE(1988+$I$15,$M$15,$Q$15)+10),"")</f>
        <v/>
      </c>
      <c r="D132" s="712"/>
      <c r="E132" s="715"/>
      <c r="F132" s="724"/>
      <c r="G132" s="724"/>
      <c r="H132" s="717"/>
      <c r="I132" s="92"/>
      <c r="J132" s="92"/>
      <c r="K132" s="92"/>
      <c r="L132" s="90"/>
      <c r="M132" s="90"/>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0"/>
      <c r="BC132" s="90"/>
      <c r="BD132" s="90"/>
      <c r="BE132" s="92"/>
      <c r="BF132" s="90"/>
      <c r="BG132" s="90"/>
      <c r="BH132" s="90"/>
      <c r="BI132" s="90"/>
      <c r="BJ132" s="90"/>
      <c r="BK132" s="90"/>
      <c r="BL132" s="90"/>
      <c r="BM132" s="90"/>
      <c r="BN132" s="90"/>
      <c r="BO132" s="90"/>
      <c r="BP132" s="90"/>
      <c r="BQ132" s="90"/>
      <c r="BR132" s="90"/>
      <c r="BS132" s="90"/>
      <c r="BT132" s="90"/>
      <c r="BU132" s="90"/>
      <c r="BV132" s="90"/>
      <c r="BW132" s="90"/>
      <c r="BX132" s="90"/>
      <c r="BY132" s="90"/>
      <c r="BZ132" s="105"/>
      <c r="CA132" s="735" t="s">
        <v>164</v>
      </c>
      <c r="CB132" s="736"/>
      <c r="CC132" s="736"/>
      <c r="CD132" s="736"/>
      <c r="CE132" s="720" t="s">
        <v>5</v>
      </c>
      <c r="CF132" s="720"/>
      <c r="CG132" s="720"/>
      <c r="CH132" s="720"/>
      <c r="CI132" s="720"/>
      <c r="CJ132" s="720" t="s">
        <v>6</v>
      </c>
      <c r="CK132" s="720"/>
      <c r="CL132" s="720"/>
      <c r="CM132" s="720"/>
      <c r="CN132" s="721"/>
      <c r="CO132" s="315"/>
    </row>
    <row r="133" spans="2:93" s="132" customFormat="1" ht="19.5" customHeight="1" x14ac:dyDescent="0.15">
      <c r="B133" s="129"/>
      <c r="C133" s="714" t="s">
        <v>19</v>
      </c>
      <c r="D133" s="712"/>
      <c r="E133" s="715"/>
      <c r="F133" s="122"/>
      <c r="G133" s="93"/>
      <c r="H133" s="123" t="s">
        <v>21</v>
      </c>
      <c r="I133" s="93"/>
      <c r="J133" s="125"/>
      <c r="K133" s="125"/>
      <c r="L133" s="124"/>
      <c r="M133" s="125"/>
      <c r="N133" s="125"/>
      <c r="O133" s="124"/>
      <c r="P133" s="124"/>
      <c r="Q133" s="125"/>
      <c r="R133" s="124"/>
      <c r="S133" s="124"/>
      <c r="T133" s="124"/>
      <c r="U133" s="125"/>
      <c r="V133" s="124"/>
      <c r="W133" s="125"/>
      <c r="X133" s="125"/>
      <c r="Y133" s="125"/>
      <c r="Z133" s="125"/>
      <c r="AA133" s="125"/>
      <c r="AB133" s="125"/>
      <c r="AC133" s="125"/>
      <c r="AD133" s="125"/>
      <c r="AE133" s="125"/>
      <c r="AF133" s="125"/>
      <c r="AG133" s="125"/>
      <c r="AH133" s="125"/>
      <c r="AI133" s="125"/>
      <c r="AJ133" s="125"/>
      <c r="AK133" s="125"/>
      <c r="AL133" s="125"/>
      <c r="AM133" s="125"/>
      <c r="AN133" s="124"/>
      <c r="AO133" s="93"/>
      <c r="AP133" s="93"/>
      <c r="AQ133" s="125"/>
      <c r="AR133" s="125"/>
      <c r="AS133" s="125"/>
      <c r="AT133" s="125"/>
      <c r="AU133" s="125"/>
      <c r="AV133" s="125"/>
      <c r="AW133" s="125"/>
      <c r="AX133" s="124"/>
      <c r="AY133" s="125"/>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33"/>
      <c r="CA133" s="716" t="s">
        <v>29</v>
      </c>
      <c r="CB133" s="717"/>
      <c r="CC133" s="720"/>
      <c r="CD133" s="720"/>
      <c r="CE133" s="720"/>
      <c r="CF133" s="720"/>
      <c r="CG133" s="720"/>
      <c r="CH133" s="720"/>
      <c r="CI133" s="720"/>
      <c r="CJ133" s="720"/>
      <c r="CK133" s="720"/>
      <c r="CL133" s="720"/>
      <c r="CM133" s="720"/>
      <c r="CN133" s="721"/>
      <c r="CO133" s="315"/>
    </row>
    <row r="134" spans="2:93" s="132" customFormat="1" ht="19.5" customHeight="1" x14ac:dyDescent="0.15">
      <c r="B134" s="129"/>
      <c r="C134" s="714" t="str">
        <f>IF(C27&lt;&gt;0,DAY(DATE(1989+$I$15,$M$15,$Q$15)+105),"")</f>
        <v/>
      </c>
      <c r="D134" s="712"/>
      <c r="E134" s="715"/>
      <c r="F134" s="722" t="s">
        <v>15</v>
      </c>
      <c r="G134" s="722"/>
      <c r="H134" s="723"/>
      <c r="I134" s="121"/>
      <c r="J134" s="121"/>
      <c r="K134" s="121"/>
      <c r="L134" s="121"/>
      <c r="M134" s="121"/>
      <c r="N134" s="121"/>
      <c r="O134" s="121"/>
      <c r="P134" s="121"/>
      <c r="Q134" s="121"/>
      <c r="R134" s="121"/>
      <c r="S134" s="121"/>
      <c r="T134" s="121"/>
      <c r="U134" s="121"/>
      <c r="V134" s="121"/>
      <c r="W134" s="121"/>
      <c r="X134" s="103"/>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31"/>
      <c r="CA134" s="716"/>
      <c r="CB134" s="717"/>
      <c r="CC134" s="720"/>
      <c r="CD134" s="720"/>
      <c r="CE134" s="720"/>
      <c r="CF134" s="720"/>
      <c r="CG134" s="720"/>
      <c r="CH134" s="720"/>
      <c r="CI134" s="720"/>
      <c r="CJ134" s="720"/>
      <c r="CK134" s="720"/>
      <c r="CL134" s="720"/>
      <c r="CM134" s="720"/>
      <c r="CN134" s="721"/>
      <c r="CO134" s="315"/>
    </row>
    <row r="135" spans="2:93" s="132" customFormat="1" ht="19.5" customHeight="1" x14ac:dyDescent="0.15">
      <c r="B135" s="129"/>
      <c r="C135" s="714" t="s">
        <v>20</v>
      </c>
      <c r="D135" s="712"/>
      <c r="E135" s="715"/>
      <c r="F135" s="724"/>
      <c r="G135" s="724"/>
      <c r="H135" s="717"/>
      <c r="I135" s="92"/>
      <c r="J135" s="92"/>
      <c r="K135" s="92"/>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105"/>
      <c r="CA135" s="716"/>
      <c r="CB135" s="717"/>
      <c r="CC135" s="720"/>
      <c r="CD135" s="720"/>
      <c r="CE135" s="720"/>
      <c r="CF135" s="720"/>
      <c r="CG135" s="720"/>
      <c r="CH135" s="720"/>
      <c r="CI135" s="720"/>
      <c r="CJ135" s="720"/>
      <c r="CK135" s="720"/>
      <c r="CL135" s="720"/>
      <c r="CM135" s="720"/>
      <c r="CN135" s="721"/>
      <c r="CO135" s="315"/>
    </row>
    <row r="136" spans="2:93" s="132" customFormat="1" ht="19.5" customHeight="1" x14ac:dyDescent="0.15">
      <c r="B136" s="129"/>
      <c r="C136" s="714" t="str">
        <f>IF(OR($I$15="",C132="",C134=""),"（   ）",TEXT(WEEKDAY(DATE(2018+$I$15,C132,C134)),"(aaa)"))</f>
        <v>（   ）</v>
      </c>
      <c r="D136" s="712"/>
      <c r="E136" s="715"/>
      <c r="F136" s="134"/>
      <c r="G136" s="90"/>
      <c r="H136" s="127" t="s">
        <v>21</v>
      </c>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33"/>
      <c r="CA136" s="716"/>
      <c r="CB136" s="717"/>
      <c r="CC136" s="725"/>
      <c r="CD136" s="726"/>
      <c r="CE136" s="726"/>
      <c r="CF136" s="726"/>
      <c r="CG136" s="726"/>
      <c r="CH136" s="726"/>
      <c r="CI136" s="726"/>
      <c r="CJ136" s="726"/>
      <c r="CK136" s="726"/>
      <c r="CL136" s="726"/>
      <c r="CM136" s="726"/>
      <c r="CN136" s="727"/>
      <c r="CO136" s="315"/>
    </row>
    <row r="137" spans="2:93" ht="3" customHeight="1" x14ac:dyDescent="0.15">
      <c r="C137" s="137"/>
      <c r="D137" s="90"/>
      <c r="E137" s="105"/>
      <c r="F137" s="90"/>
      <c r="G137" s="134"/>
      <c r="H137" s="128"/>
      <c r="I137" s="90"/>
      <c r="J137" s="111"/>
      <c r="K137" s="90"/>
      <c r="L137" s="90"/>
      <c r="M137" s="105"/>
      <c r="N137" s="90"/>
      <c r="O137" s="90"/>
      <c r="P137" s="90"/>
      <c r="Q137" s="105"/>
      <c r="R137" s="90"/>
      <c r="S137" s="90"/>
      <c r="T137" s="90"/>
      <c r="U137" s="105"/>
      <c r="V137" s="90"/>
      <c r="W137" s="90"/>
      <c r="X137" s="90"/>
      <c r="Y137" s="90"/>
      <c r="Z137" s="111"/>
      <c r="AA137" s="90"/>
      <c r="AB137" s="90"/>
      <c r="AC137" s="105"/>
      <c r="AD137" s="90"/>
      <c r="AE137" s="90"/>
      <c r="AF137" s="90"/>
      <c r="AG137" s="90"/>
      <c r="AH137" s="111"/>
      <c r="AI137" s="90"/>
      <c r="AJ137" s="90"/>
      <c r="AK137" s="105"/>
      <c r="AL137" s="90"/>
      <c r="AM137" s="90"/>
      <c r="AN137" s="90"/>
      <c r="AO137" s="90"/>
      <c r="AP137" s="111"/>
      <c r="AQ137" s="90"/>
      <c r="AR137" s="90"/>
      <c r="AS137" s="105"/>
      <c r="AT137" s="90"/>
      <c r="AU137" s="90"/>
      <c r="AV137" s="90"/>
      <c r="AW137" s="105"/>
      <c r="AX137" s="90"/>
      <c r="AY137" s="90"/>
      <c r="AZ137" s="90"/>
      <c r="BA137" s="105"/>
      <c r="BB137" s="90"/>
      <c r="BC137" s="90"/>
      <c r="BD137" s="90"/>
      <c r="BE137" s="105"/>
      <c r="BF137" s="90"/>
      <c r="BG137" s="90"/>
      <c r="BH137" s="90"/>
      <c r="BI137" s="105"/>
      <c r="BJ137" s="90"/>
      <c r="BK137" s="90"/>
      <c r="BL137" s="90"/>
      <c r="BM137" s="90"/>
      <c r="BN137" s="111"/>
      <c r="BO137" s="90"/>
      <c r="BP137" s="90"/>
      <c r="BQ137" s="105"/>
      <c r="BR137" s="90"/>
      <c r="BS137" s="90">
        <v>2</v>
      </c>
      <c r="BT137" s="90"/>
      <c r="BU137" s="105"/>
      <c r="BV137" s="90"/>
      <c r="BW137" s="90"/>
      <c r="BX137" s="90"/>
      <c r="BY137" s="105"/>
      <c r="BZ137" s="135"/>
      <c r="CA137" s="716"/>
      <c r="CB137" s="717"/>
      <c r="CC137" s="728"/>
      <c r="CD137" s="712"/>
      <c r="CE137" s="712"/>
      <c r="CF137" s="712"/>
      <c r="CG137" s="712"/>
      <c r="CH137" s="712"/>
      <c r="CI137" s="712"/>
      <c r="CJ137" s="712"/>
      <c r="CK137" s="712"/>
      <c r="CL137" s="712"/>
      <c r="CM137" s="712"/>
      <c r="CN137" s="729"/>
    </row>
    <row r="138" spans="2:93" ht="3" customHeight="1" thickBot="1" x14ac:dyDescent="0.2">
      <c r="C138" s="138"/>
      <c r="D138" s="139"/>
      <c r="E138" s="140"/>
      <c r="F138" s="139"/>
      <c r="G138" s="141"/>
      <c r="H138" s="142"/>
      <c r="I138" s="139"/>
      <c r="J138" s="143"/>
      <c r="K138" s="140"/>
      <c r="L138" s="143"/>
      <c r="M138" s="139"/>
      <c r="N138" s="143"/>
      <c r="O138" s="139"/>
      <c r="P138" s="143"/>
      <c r="Q138" s="139"/>
      <c r="R138" s="143"/>
      <c r="S138" s="139"/>
      <c r="T138" s="143"/>
      <c r="U138" s="139"/>
      <c r="V138" s="143"/>
      <c r="W138" s="139"/>
      <c r="X138" s="143"/>
      <c r="Y138" s="139"/>
      <c r="Z138" s="143"/>
      <c r="AA138" s="139"/>
      <c r="AB138" s="143"/>
      <c r="AC138" s="140"/>
      <c r="AD138" s="143"/>
      <c r="AE138" s="139"/>
      <c r="AF138" s="143"/>
      <c r="AG138" s="139"/>
      <c r="AH138" s="143"/>
      <c r="AI138" s="139"/>
      <c r="AJ138" s="143"/>
      <c r="AK138" s="139"/>
      <c r="AL138" s="143"/>
      <c r="AM138" s="139"/>
      <c r="AN138" s="143"/>
      <c r="AO138" s="139"/>
      <c r="AP138" s="143"/>
      <c r="AQ138" s="139"/>
      <c r="AR138" s="143"/>
      <c r="AS138" s="139"/>
      <c r="AT138" s="143"/>
      <c r="AU138" s="139"/>
      <c r="AV138" s="143"/>
      <c r="AW138" s="139"/>
      <c r="AX138" s="143"/>
      <c r="AY138" s="139"/>
      <c r="AZ138" s="143"/>
      <c r="BA138" s="139"/>
      <c r="BB138" s="143"/>
      <c r="BC138" s="140"/>
      <c r="BD138" s="139"/>
      <c r="BE138" s="139"/>
      <c r="BF138" s="143"/>
      <c r="BG138" s="139"/>
      <c r="BH138" s="143"/>
      <c r="BI138" s="139"/>
      <c r="BJ138" s="143"/>
      <c r="BK138" s="140"/>
      <c r="BL138" s="139"/>
      <c r="BM138" s="139"/>
      <c r="BN138" s="143"/>
      <c r="BO138" s="139"/>
      <c r="BP138" s="143"/>
      <c r="BQ138" s="140"/>
      <c r="BR138" s="139"/>
      <c r="BS138" s="139"/>
      <c r="BT138" s="143"/>
      <c r="BU138" s="140"/>
      <c r="BV138" s="139"/>
      <c r="BW138" s="140"/>
      <c r="BX138" s="139"/>
      <c r="BY138" s="140"/>
      <c r="BZ138" s="144"/>
      <c r="CA138" s="718"/>
      <c r="CB138" s="719"/>
      <c r="CC138" s="730"/>
      <c r="CD138" s="731"/>
      <c r="CE138" s="731"/>
      <c r="CF138" s="731"/>
      <c r="CG138" s="731"/>
      <c r="CH138" s="731"/>
      <c r="CI138" s="731"/>
      <c r="CJ138" s="731"/>
      <c r="CK138" s="731"/>
      <c r="CL138" s="731"/>
      <c r="CM138" s="731"/>
      <c r="CN138" s="732"/>
    </row>
    <row r="139" spans="2:93" ht="19.5" customHeight="1" x14ac:dyDescent="0.15">
      <c r="C139" s="737" t="s">
        <v>413</v>
      </c>
      <c r="D139" s="726"/>
      <c r="E139" s="738"/>
      <c r="F139" s="722" t="s">
        <v>13</v>
      </c>
      <c r="G139" s="722"/>
      <c r="H139" s="723"/>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31"/>
      <c r="CA139" s="739" t="s">
        <v>7</v>
      </c>
      <c r="CB139" s="740"/>
      <c r="CC139" s="740"/>
      <c r="CD139" s="740"/>
      <c r="CE139" s="733" t="s">
        <v>5</v>
      </c>
      <c r="CF139" s="733"/>
      <c r="CG139" s="733"/>
      <c r="CH139" s="733"/>
      <c r="CI139" s="733"/>
      <c r="CJ139" s="733" t="s">
        <v>6</v>
      </c>
      <c r="CK139" s="733"/>
      <c r="CL139" s="733"/>
      <c r="CM139" s="733"/>
      <c r="CN139" s="734"/>
    </row>
    <row r="140" spans="2:93" ht="19.5" customHeight="1" x14ac:dyDescent="0.15">
      <c r="B140" s="101"/>
      <c r="C140" s="714" t="str">
        <f>IF(C27&lt;&gt;0,MONTH(DATE(1988+$I$15,$M$15,$Q$15)+11),"")</f>
        <v/>
      </c>
      <c r="D140" s="712"/>
      <c r="E140" s="715"/>
      <c r="F140" s="724"/>
      <c r="G140" s="724"/>
      <c r="H140" s="717"/>
      <c r="I140" s="92"/>
      <c r="J140" s="92"/>
      <c r="K140" s="92"/>
      <c r="L140" s="90"/>
      <c r="M140" s="90"/>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0"/>
      <c r="BC140" s="90"/>
      <c r="BD140" s="90"/>
      <c r="BE140" s="92"/>
      <c r="BF140" s="90"/>
      <c r="BG140" s="90"/>
      <c r="BH140" s="90"/>
      <c r="BI140" s="90"/>
      <c r="BJ140" s="90"/>
      <c r="BK140" s="90"/>
      <c r="BL140" s="90"/>
      <c r="BM140" s="90"/>
      <c r="BN140" s="90"/>
      <c r="BO140" s="90"/>
      <c r="BP140" s="90"/>
      <c r="BQ140" s="90"/>
      <c r="BR140" s="90"/>
      <c r="BS140" s="90"/>
      <c r="BT140" s="90"/>
      <c r="BU140" s="90"/>
      <c r="BV140" s="90"/>
      <c r="BW140" s="90"/>
      <c r="BX140" s="90"/>
      <c r="BY140" s="90"/>
      <c r="BZ140" s="105"/>
      <c r="CA140" s="735" t="s">
        <v>164</v>
      </c>
      <c r="CB140" s="736"/>
      <c r="CC140" s="736"/>
      <c r="CD140" s="736"/>
      <c r="CE140" s="720" t="s">
        <v>5</v>
      </c>
      <c r="CF140" s="720"/>
      <c r="CG140" s="720"/>
      <c r="CH140" s="720"/>
      <c r="CI140" s="720"/>
      <c r="CJ140" s="720" t="s">
        <v>6</v>
      </c>
      <c r="CK140" s="720"/>
      <c r="CL140" s="720"/>
      <c r="CM140" s="720"/>
      <c r="CN140" s="721"/>
    </row>
    <row r="141" spans="2:93" ht="19.5" customHeight="1" x14ac:dyDescent="0.15">
      <c r="B141" s="101"/>
      <c r="C141" s="714" t="s">
        <v>19</v>
      </c>
      <c r="D141" s="712"/>
      <c r="E141" s="715"/>
      <c r="F141" s="122"/>
      <c r="G141" s="93"/>
      <c r="H141" s="123" t="s">
        <v>21</v>
      </c>
      <c r="I141" s="93"/>
      <c r="J141" s="125"/>
      <c r="K141" s="125"/>
      <c r="L141" s="124"/>
      <c r="M141" s="125"/>
      <c r="N141" s="125"/>
      <c r="O141" s="124"/>
      <c r="P141" s="124"/>
      <c r="Q141" s="125"/>
      <c r="R141" s="124"/>
      <c r="S141" s="124"/>
      <c r="T141" s="124"/>
      <c r="U141" s="125"/>
      <c r="V141" s="124"/>
      <c r="W141" s="125"/>
      <c r="X141" s="125"/>
      <c r="Y141" s="125"/>
      <c r="Z141" s="125"/>
      <c r="AA141" s="125"/>
      <c r="AB141" s="125"/>
      <c r="AC141" s="125"/>
      <c r="AD141" s="125"/>
      <c r="AE141" s="125"/>
      <c r="AF141" s="125"/>
      <c r="AG141" s="125"/>
      <c r="AH141" s="125"/>
      <c r="AI141" s="125"/>
      <c r="AJ141" s="125"/>
      <c r="AK141" s="125"/>
      <c r="AL141" s="125"/>
      <c r="AM141" s="125"/>
      <c r="AN141" s="124"/>
      <c r="AO141" s="93"/>
      <c r="AP141" s="93"/>
      <c r="AQ141" s="125"/>
      <c r="AR141" s="125"/>
      <c r="AS141" s="125"/>
      <c r="AT141" s="125"/>
      <c r="AU141" s="125"/>
      <c r="AV141" s="125"/>
      <c r="AW141" s="125"/>
      <c r="AX141" s="124"/>
      <c r="AY141" s="125"/>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33"/>
      <c r="CA141" s="716" t="s">
        <v>29</v>
      </c>
      <c r="CB141" s="717"/>
      <c r="CC141" s="720"/>
      <c r="CD141" s="720"/>
      <c r="CE141" s="720"/>
      <c r="CF141" s="720"/>
      <c r="CG141" s="720"/>
      <c r="CH141" s="720"/>
      <c r="CI141" s="720"/>
      <c r="CJ141" s="720"/>
      <c r="CK141" s="720"/>
      <c r="CL141" s="720"/>
      <c r="CM141" s="720"/>
      <c r="CN141" s="721"/>
    </row>
    <row r="142" spans="2:93" ht="19.5" customHeight="1" x14ac:dyDescent="0.15">
      <c r="B142" s="101"/>
      <c r="C142" s="714" t="str">
        <f>IF(C27&lt;&gt;0,DAY(DATE(1989+$I$15,$M$15,$Q$15)+11),"")</f>
        <v/>
      </c>
      <c r="D142" s="712"/>
      <c r="E142" s="715"/>
      <c r="F142" s="722" t="s">
        <v>15</v>
      </c>
      <c r="G142" s="722"/>
      <c r="H142" s="723"/>
      <c r="I142" s="121"/>
      <c r="J142" s="121"/>
      <c r="K142" s="121"/>
      <c r="L142" s="121"/>
      <c r="M142" s="121"/>
      <c r="N142" s="121"/>
      <c r="O142" s="121"/>
      <c r="P142" s="121"/>
      <c r="Q142" s="121"/>
      <c r="R142" s="121"/>
      <c r="S142" s="121"/>
      <c r="T142" s="121"/>
      <c r="U142" s="121"/>
      <c r="V142" s="121"/>
      <c r="W142" s="121"/>
      <c r="X142" s="103"/>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31"/>
      <c r="CA142" s="716"/>
      <c r="CB142" s="717"/>
      <c r="CC142" s="720"/>
      <c r="CD142" s="720"/>
      <c r="CE142" s="720"/>
      <c r="CF142" s="720"/>
      <c r="CG142" s="720"/>
      <c r="CH142" s="720"/>
      <c r="CI142" s="720"/>
      <c r="CJ142" s="720"/>
      <c r="CK142" s="720"/>
      <c r="CL142" s="720"/>
      <c r="CM142" s="720"/>
      <c r="CN142" s="721"/>
    </row>
    <row r="143" spans="2:93" ht="19.5" customHeight="1" x14ac:dyDescent="0.15">
      <c r="B143" s="101"/>
      <c r="C143" s="714" t="s">
        <v>20</v>
      </c>
      <c r="D143" s="712"/>
      <c r="E143" s="715"/>
      <c r="F143" s="724"/>
      <c r="G143" s="724"/>
      <c r="H143" s="717"/>
      <c r="I143" s="92"/>
      <c r="J143" s="92"/>
      <c r="K143" s="92"/>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105"/>
      <c r="CA143" s="716"/>
      <c r="CB143" s="717"/>
      <c r="CC143" s="720"/>
      <c r="CD143" s="720"/>
      <c r="CE143" s="720"/>
      <c r="CF143" s="720"/>
      <c r="CG143" s="720"/>
      <c r="CH143" s="720"/>
      <c r="CI143" s="720"/>
      <c r="CJ143" s="720"/>
      <c r="CK143" s="720"/>
      <c r="CL143" s="720"/>
      <c r="CM143" s="720"/>
      <c r="CN143" s="721"/>
    </row>
    <row r="144" spans="2:93" ht="19.5" customHeight="1" x14ac:dyDescent="0.15">
      <c r="B144" s="101"/>
      <c r="C144" s="714" t="str">
        <f>IF(OR($I$15="",C140="",C142=""),"（   ）",TEXT(WEEKDAY(DATE(2018+$I$15,C140,C142)),"(aaa)"))</f>
        <v>（   ）</v>
      </c>
      <c r="D144" s="712"/>
      <c r="E144" s="715"/>
      <c r="F144" s="134"/>
      <c r="G144" s="90"/>
      <c r="H144" s="127" t="s">
        <v>21</v>
      </c>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33"/>
      <c r="CA144" s="716"/>
      <c r="CB144" s="717"/>
      <c r="CC144" s="725"/>
      <c r="CD144" s="726"/>
      <c r="CE144" s="726"/>
      <c r="CF144" s="726"/>
      <c r="CG144" s="726"/>
      <c r="CH144" s="726"/>
      <c r="CI144" s="726"/>
      <c r="CJ144" s="726"/>
      <c r="CK144" s="726"/>
      <c r="CL144" s="726"/>
      <c r="CM144" s="726"/>
      <c r="CN144" s="727"/>
    </row>
    <row r="145" spans="2:93" ht="3" customHeight="1" x14ac:dyDescent="0.15">
      <c r="C145" s="137"/>
      <c r="D145" s="90"/>
      <c r="E145" s="105"/>
      <c r="F145" s="90"/>
      <c r="G145" s="134"/>
      <c r="H145" s="128"/>
      <c r="I145" s="90"/>
      <c r="J145" s="111"/>
      <c r="K145" s="90"/>
      <c r="L145" s="90"/>
      <c r="M145" s="105"/>
      <c r="N145" s="90"/>
      <c r="O145" s="90"/>
      <c r="P145" s="90"/>
      <c r="Q145" s="105"/>
      <c r="R145" s="90"/>
      <c r="S145" s="90"/>
      <c r="T145" s="90"/>
      <c r="U145" s="105"/>
      <c r="V145" s="90"/>
      <c r="W145" s="90"/>
      <c r="X145" s="90"/>
      <c r="Y145" s="90"/>
      <c r="Z145" s="111"/>
      <c r="AA145" s="90"/>
      <c r="AB145" s="90"/>
      <c r="AC145" s="105"/>
      <c r="AD145" s="90"/>
      <c r="AE145" s="90"/>
      <c r="AF145" s="90"/>
      <c r="AG145" s="90"/>
      <c r="AH145" s="111"/>
      <c r="AI145" s="90"/>
      <c r="AJ145" s="90"/>
      <c r="AK145" s="105"/>
      <c r="AL145" s="90"/>
      <c r="AM145" s="90"/>
      <c r="AN145" s="90"/>
      <c r="AO145" s="90"/>
      <c r="AP145" s="111"/>
      <c r="AQ145" s="90"/>
      <c r="AR145" s="90"/>
      <c r="AS145" s="105"/>
      <c r="AT145" s="90"/>
      <c r="AU145" s="90"/>
      <c r="AV145" s="90"/>
      <c r="AW145" s="105"/>
      <c r="AX145" s="90"/>
      <c r="AY145" s="90"/>
      <c r="AZ145" s="90"/>
      <c r="BA145" s="105"/>
      <c r="BB145" s="90"/>
      <c r="BC145" s="90"/>
      <c r="BD145" s="90"/>
      <c r="BE145" s="105"/>
      <c r="BF145" s="90"/>
      <c r="BG145" s="90"/>
      <c r="BH145" s="90"/>
      <c r="BI145" s="105"/>
      <c r="BJ145" s="90"/>
      <c r="BK145" s="90"/>
      <c r="BL145" s="90"/>
      <c r="BM145" s="90"/>
      <c r="BN145" s="111"/>
      <c r="BO145" s="90"/>
      <c r="BP145" s="90"/>
      <c r="BQ145" s="105"/>
      <c r="BR145" s="90"/>
      <c r="BS145" s="90">
        <v>3</v>
      </c>
      <c r="BT145" s="90"/>
      <c r="BU145" s="105"/>
      <c r="BV145" s="90"/>
      <c r="BW145" s="90"/>
      <c r="BX145" s="90"/>
      <c r="BY145" s="105"/>
      <c r="BZ145" s="135"/>
      <c r="CA145" s="716"/>
      <c r="CB145" s="717"/>
      <c r="CC145" s="728"/>
      <c r="CD145" s="712"/>
      <c r="CE145" s="712"/>
      <c r="CF145" s="712"/>
      <c r="CG145" s="712"/>
      <c r="CH145" s="712"/>
      <c r="CI145" s="712"/>
      <c r="CJ145" s="712"/>
      <c r="CK145" s="712"/>
      <c r="CL145" s="712"/>
      <c r="CM145" s="712"/>
      <c r="CN145" s="729"/>
    </row>
    <row r="146" spans="2:93" ht="3" customHeight="1" thickBot="1" x14ac:dyDescent="0.2">
      <c r="C146" s="138"/>
      <c r="D146" s="139"/>
      <c r="E146" s="140"/>
      <c r="F146" s="139"/>
      <c r="G146" s="141"/>
      <c r="H146" s="142"/>
      <c r="I146" s="139"/>
      <c r="J146" s="143"/>
      <c r="K146" s="140"/>
      <c r="L146" s="143"/>
      <c r="M146" s="139"/>
      <c r="N146" s="143"/>
      <c r="O146" s="139"/>
      <c r="P146" s="143"/>
      <c r="Q146" s="139"/>
      <c r="R146" s="143"/>
      <c r="S146" s="139"/>
      <c r="T146" s="143"/>
      <c r="U146" s="139"/>
      <c r="V146" s="143"/>
      <c r="W146" s="139"/>
      <c r="X146" s="143"/>
      <c r="Y146" s="139"/>
      <c r="Z146" s="143"/>
      <c r="AA146" s="139"/>
      <c r="AB146" s="143"/>
      <c r="AC146" s="140"/>
      <c r="AD146" s="143"/>
      <c r="AE146" s="139"/>
      <c r="AF146" s="143"/>
      <c r="AG146" s="139"/>
      <c r="AH146" s="143"/>
      <c r="AI146" s="139"/>
      <c r="AJ146" s="143"/>
      <c r="AK146" s="139"/>
      <c r="AL146" s="143"/>
      <c r="AM146" s="139"/>
      <c r="AN146" s="143"/>
      <c r="AO146" s="139"/>
      <c r="AP146" s="143"/>
      <c r="AQ146" s="139"/>
      <c r="AR146" s="143"/>
      <c r="AS146" s="139"/>
      <c r="AT146" s="143"/>
      <c r="AU146" s="139"/>
      <c r="AV146" s="143"/>
      <c r="AW146" s="139"/>
      <c r="AX146" s="143"/>
      <c r="AY146" s="139"/>
      <c r="AZ146" s="143"/>
      <c r="BA146" s="139"/>
      <c r="BB146" s="143"/>
      <c r="BC146" s="140"/>
      <c r="BD146" s="139"/>
      <c r="BE146" s="139"/>
      <c r="BF146" s="143"/>
      <c r="BG146" s="139"/>
      <c r="BH146" s="143"/>
      <c r="BI146" s="139"/>
      <c r="BJ146" s="143"/>
      <c r="BK146" s="140"/>
      <c r="BL146" s="139"/>
      <c r="BM146" s="139"/>
      <c r="BN146" s="143"/>
      <c r="BO146" s="139"/>
      <c r="BP146" s="143"/>
      <c r="BQ146" s="140"/>
      <c r="BR146" s="139"/>
      <c r="BS146" s="139"/>
      <c r="BT146" s="143"/>
      <c r="BU146" s="140"/>
      <c r="BV146" s="139"/>
      <c r="BW146" s="140"/>
      <c r="BX146" s="139"/>
      <c r="BY146" s="140"/>
      <c r="BZ146" s="144"/>
      <c r="CA146" s="718"/>
      <c r="CB146" s="719"/>
      <c r="CC146" s="730"/>
      <c r="CD146" s="731"/>
      <c r="CE146" s="731"/>
      <c r="CF146" s="731"/>
      <c r="CG146" s="731"/>
      <c r="CH146" s="731"/>
      <c r="CI146" s="731"/>
      <c r="CJ146" s="731"/>
      <c r="CK146" s="731"/>
      <c r="CL146" s="731"/>
      <c r="CM146" s="731"/>
      <c r="CN146" s="732"/>
    </row>
    <row r="147" spans="2:93" s="132" customFormat="1" ht="19.5" customHeight="1" x14ac:dyDescent="0.15">
      <c r="B147" s="129"/>
      <c r="C147" s="737" t="s">
        <v>414</v>
      </c>
      <c r="D147" s="726"/>
      <c r="E147" s="738"/>
      <c r="F147" s="722" t="s">
        <v>13</v>
      </c>
      <c r="G147" s="722"/>
      <c r="H147" s="723"/>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1"/>
      <c r="BJ147" s="121"/>
      <c r="BK147" s="121"/>
      <c r="BL147" s="121"/>
      <c r="BM147" s="121"/>
      <c r="BN147" s="121"/>
      <c r="BO147" s="121"/>
      <c r="BP147" s="121"/>
      <c r="BQ147" s="121"/>
      <c r="BR147" s="121"/>
      <c r="BS147" s="121"/>
      <c r="BT147" s="121"/>
      <c r="BU147" s="121"/>
      <c r="BV147" s="121"/>
      <c r="BW147" s="121"/>
      <c r="BX147" s="121"/>
      <c r="BY147" s="121"/>
      <c r="BZ147" s="131"/>
      <c r="CA147" s="739" t="s">
        <v>7</v>
      </c>
      <c r="CB147" s="740"/>
      <c r="CC147" s="740"/>
      <c r="CD147" s="740"/>
      <c r="CE147" s="733" t="s">
        <v>5</v>
      </c>
      <c r="CF147" s="733"/>
      <c r="CG147" s="733"/>
      <c r="CH147" s="733"/>
      <c r="CI147" s="733"/>
      <c r="CJ147" s="733" t="s">
        <v>6</v>
      </c>
      <c r="CK147" s="733"/>
      <c r="CL147" s="733"/>
      <c r="CM147" s="733"/>
      <c r="CN147" s="734"/>
      <c r="CO147" s="315"/>
    </row>
    <row r="148" spans="2:93" s="132" customFormat="1" ht="19.5" customHeight="1" x14ac:dyDescent="0.15">
      <c r="B148" s="129"/>
      <c r="C148" s="714" t="str">
        <f>IF(C27&lt;&gt;0,MONTH(DATE(1988+$I$15,$M$15,$Q$15)+12),"")</f>
        <v/>
      </c>
      <c r="D148" s="712"/>
      <c r="E148" s="715"/>
      <c r="F148" s="724"/>
      <c r="G148" s="724"/>
      <c r="H148" s="717"/>
      <c r="I148" s="92"/>
      <c r="J148" s="92"/>
      <c r="K148" s="92"/>
      <c r="L148" s="90"/>
      <c r="M148" s="90"/>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0"/>
      <c r="BC148" s="90"/>
      <c r="BD148" s="90"/>
      <c r="BE148" s="92"/>
      <c r="BF148" s="90"/>
      <c r="BG148" s="90"/>
      <c r="BH148" s="90"/>
      <c r="BI148" s="90"/>
      <c r="BJ148" s="90"/>
      <c r="BK148" s="90"/>
      <c r="BL148" s="90"/>
      <c r="BM148" s="90"/>
      <c r="BN148" s="90"/>
      <c r="BO148" s="90"/>
      <c r="BP148" s="90"/>
      <c r="BQ148" s="90"/>
      <c r="BR148" s="90"/>
      <c r="BS148" s="90"/>
      <c r="BT148" s="90"/>
      <c r="BU148" s="90"/>
      <c r="BV148" s="90"/>
      <c r="BW148" s="90"/>
      <c r="BX148" s="90"/>
      <c r="BY148" s="90"/>
      <c r="BZ148" s="105"/>
      <c r="CA148" s="735" t="s">
        <v>164</v>
      </c>
      <c r="CB148" s="736"/>
      <c r="CC148" s="736"/>
      <c r="CD148" s="736"/>
      <c r="CE148" s="720" t="s">
        <v>5</v>
      </c>
      <c r="CF148" s="720"/>
      <c r="CG148" s="720"/>
      <c r="CH148" s="720"/>
      <c r="CI148" s="720"/>
      <c r="CJ148" s="720" t="s">
        <v>6</v>
      </c>
      <c r="CK148" s="720"/>
      <c r="CL148" s="720"/>
      <c r="CM148" s="720"/>
      <c r="CN148" s="721"/>
      <c r="CO148" s="315"/>
    </row>
    <row r="149" spans="2:93" s="132" customFormat="1" ht="19.5" customHeight="1" x14ac:dyDescent="0.15">
      <c r="B149" s="129"/>
      <c r="C149" s="714" t="s">
        <v>19</v>
      </c>
      <c r="D149" s="712"/>
      <c r="E149" s="715"/>
      <c r="F149" s="122"/>
      <c r="G149" s="93"/>
      <c r="H149" s="123" t="s">
        <v>21</v>
      </c>
      <c r="I149" s="93"/>
      <c r="J149" s="125"/>
      <c r="K149" s="125"/>
      <c r="L149" s="124"/>
      <c r="M149" s="125"/>
      <c r="N149" s="125"/>
      <c r="O149" s="124"/>
      <c r="P149" s="124"/>
      <c r="Q149" s="125"/>
      <c r="R149" s="124"/>
      <c r="S149" s="124"/>
      <c r="T149" s="124"/>
      <c r="U149" s="125"/>
      <c r="V149" s="124"/>
      <c r="W149" s="125"/>
      <c r="X149" s="125"/>
      <c r="Y149" s="125"/>
      <c r="Z149" s="125"/>
      <c r="AA149" s="125"/>
      <c r="AB149" s="125"/>
      <c r="AC149" s="125"/>
      <c r="AD149" s="125"/>
      <c r="AE149" s="125"/>
      <c r="AF149" s="125"/>
      <c r="AG149" s="125"/>
      <c r="AH149" s="125"/>
      <c r="AI149" s="125"/>
      <c r="AJ149" s="125"/>
      <c r="AK149" s="125"/>
      <c r="AL149" s="125"/>
      <c r="AM149" s="125"/>
      <c r="AN149" s="124"/>
      <c r="AO149" s="93"/>
      <c r="AP149" s="93"/>
      <c r="AQ149" s="125"/>
      <c r="AR149" s="125"/>
      <c r="AS149" s="125"/>
      <c r="AT149" s="125"/>
      <c r="AU149" s="125"/>
      <c r="AV149" s="125"/>
      <c r="AW149" s="125"/>
      <c r="AX149" s="124"/>
      <c r="AY149" s="125"/>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33"/>
      <c r="CA149" s="716" t="s">
        <v>29</v>
      </c>
      <c r="CB149" s="717"/>
      <c r="CC149" s="720"/>
      <c r="CD149" s="720"/>
      <c r="CE149" s="720"/>
      <c r="CF149" s="720"/>
      <c r="CG149" s="720"/>
      <c r="CH149" s="720"/>
      <c r="CI149" s="720"/>
      <c r="CJ149" s="720"/>
      <c r="CK149" s="720"/>
      <c r="CL149" s="720"/>
      <c r="CM149" s="720"/>
      <c r="CN149" s="721"/>
      <c r="CO149" s="315"/>
    </row>
    <row r="150" spans="2:93" s="132" customFormat="1" ht="19.5" customHeight="1" x14ac:dyDescent="0.15">
      <c r="B150" s="129"/>
      <c r="C150" s="714" t="str">
        <f>IF(C27&lt;&gt;0,DAY(DATE(1989+$I$15,$M$15,$Q$15)+12),"")</f>
        <v/>
      </c>
      <c r="D150" s="712"/>
      <c r="E150" s="715"/>
      <c r="F150" s="722" t="s">
        <v>15</v>
      </c>
      <c r="G150" s="722"/>
      <c r="H150" s="723"/>
      <c r="I150" s="121"/>
      <c r="J150" s="121"/>
      <c r="K150" s="121"/>
      <c r="L150" s="121"/>
      <c r="M150" s="121"/>
      <c r="N150" s="121"/>
      <c r="O150" s="121"/>
      <c r="P150" s="121"/>
      <c r="Q150" s="121"/>
      <c r="R150" s="121"/>
      <c r="S150" s="121"/>
      <c r="T150" s="121"/>
      <c r="U150" s="121"/>
      <c r="V150" s="121"/>
      <c r="W150" s="121"/>
      <c r="X150" s="103"/>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1"/>
      <c r="BQ150" s="121"/>
      <c r="BR150" s="121"/>
      <c r="BS150" s="121"/>
      <c r="BT150" s="121"/>
      <c r="BU150" s="121"/>
      <c r="BV150" s="121"/>
      <c r="BW150" s="121"/>
      <c r="BX150" s="121"/>
      <c r="BY150" s="121"/>
      <c r="BZ150" s="131"/>
      <c r="CA150" s="716"/>
      <c r="CB150" s="717"/>
      <c r="CC150" s="720"/>
      <c r="CD150" s="720"/>
      <c r="CE150" s="720"/>
      <c r="CF150" s="720"/>
      <c r="CG150" s="720"/>
      <c r="CH150" s="720"/>
      <c r="CI150" s="720"/>
      <c r="CJ150" s="720"/>
      <c r="CK150" s="720"/>
      <c r="CL150" s="720"/>
      <c r="CM150" s="720"/>
      <c r="CN150" s="721"/>
      <c r="CO150" s="315"/>
    </row>
    <row r="151" spans="2:93" s="132" customFormat="1" ht="19.5" customHeight="1" x14ac:dyDescent="0.15">
      <c r="B151" s="129"/>
      <c r="C151" s="714" t="s">
        <v>20</v>
      </c>
      <c r="D151" s="712"/>
      <c r="E151" s="715"/>
      <c r="F151" s="724"/>
      <c r="G151" s="724"/>
      <c r="H151" s="717"/>
      <c r="I151" s="92"/>
      <c r="J151" s="92"/>
      <c r="K151" s="92"/>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105"/>
      <c r="CA151" s="716"/>
      <c r="CB151" s="717"/>
      <c r="CC151" s="720"/>
      <c r="CD151" s="720"/>
      <c r="CE151" s="720"/>
      <c r="CF151" s="720"/>
      <c r="CG151" s="720"/>
      <c r="CH151" s="720"/>
      <c r="CI151" s="720"/>
      <c r="CJ151" s="720"/>
      <c r="CK151" s="720"/>
      <c r="CL151" s="720"/>
      <c r="CM151" s="720"/>
      <c r="CN151" s="721"/>
      <c r="CO151" s="315"/>
    </row>
    <row r="152" spans="2:93" s="132" customFormat="1" ht="19.5" customHeight="1" x14ac:dyDescent="0.15">
      <c r="B152" s="129"/>
      <c r="C152" s="714" t="str">
        <f>IF(OR($I$15="",C148="",C150=""),"（   ）",TEXT(WEEKDAY(DATE(2018+$I$15,C148,C150)),"(aaa)"))</f>
        <v>（   ）</v>
      </c>
      <c r="D152" s="712"/>
      <c r="E152" s="715"/>
      <c r="F152" s="134"/>
      <c r="G152" s="90"/>
      <c r="H152" s="127" t="s">
        <v>21</v>
      </c>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4"/>
      <c r="BZ152" s="133"/>
      <c r="CA152" s="716"/>
      <c r="CB152" s="717"/>
      <c r="CC152" s="725"/>
      <c r="CD152" s="726"/>
      <c r="CE152" s="726"/>
      <c r="CF152" s="726"/>
      <c r="CG152" s="726"/>
      <c r="CH152" s="726"/>
      <c r="CI152" s="726"/>
      <c r="CJ152" s="726"/>
      <c r="CK152" s="726"/>
      <c r="CL152" s="726"/>
      <c r="CM152" s="726"/>
      <c r="CN152" s="727"/>
      <c r="CO152" s="315"/>
    </row>
    <row r="153" spans="2:93" s="132" customFormat="1" ht="3" customHeight="1" x14ac:dyDescent="0.15">
      <c r="B153" s="129"/>
      <c r="C153" s="137"/>
      <c r="D153" s="90"/>
      <c r="E153" s="105"/>
      <c r="F153" s="90"/>
      <c r="G153" s="134"/>
      <c r="H153" s="128"/>
      <c r="I153" s="90"/>
      <c r="J153" s="111"/>
      <c r="K153" s="90"/>
      <c r="L153" s="90"/>
      <c r="M153" s="105"/>
      <c r="N153" s="90"/>
      <c r="O153" s="90"/>
      <c r="P153" s="90"/>
      <c r="Q153" s="105"/>
      <c r="R153" s="90"/>
      <c r="S153" s="90"/>
      <c r="T153" s="90"/>
      <c r="U153" s="105"/>
      <c r="V153" s="90"/>
      <c r="W153" s="90"/>
      <c r="X153" s="90"/>
      <c r="Y153" s="90"/>
      <c r="Z153" s="111"/>
      <c r="AA153" s="90"/>
      <c r="AB153" s="90"/>
      <c r="AC153" s="105"/>
      <c r="AD153" s="90"/>
      <c r="AE153" s="90"/>
      <c r="AF153" s="90"/>
      <c r="AG153" s="90"/>
      <c r="AH153" s="111"/>
      <c r="AI153" s="90"/>
      <c r="AJ153" s="90"/>
      <c r="AK153" s="105"/>
      <c r="AL153" s="90"/>
      <c r="AM153" s="90"/>
      <c r="AN153" s="90"/>
      <c r="AO153" s="90"/>
      <c r="AP153" s="111"/>
      <c r="AQ153" s="90"/>
      <c r="AR153" s="90"/>
      <c r="AS153" s="105"/>
      <c r="AT153" s="90"/>
      <c r="AU153" s="90"/>
      <c r="AV153" s="90"/>
      <c r="AW153" s="105"/>
      <c r="AX153" s="90"/>
      <c r="AY153" s="90"/>
      <c r="AZ153" s="90"/>
      <c r="BA153" s="105"/>
      <c r="BB153" s="90"/>
      <c r="BC153" s="90"/>
      <c r="BD153" s="90"/>
      <c r="BE153" s="105"/>
      <c r="BF153" s="90"/>
      <c r="BG153" s="90"/>
      <c r="BH153" s="90"/>
      <c r="BI153" s="105"/>
      <c r="BJ153" s="90"/>
      <c r="BK153" s="90"/>
      <c r="BL153" s="90"/>
      <c r="BM153" s="90"/>
      <c r="BN153" s="111"/>
      <c r="BO153" s="90"/>
      <c r="BP153" s="90"/>
      <c r="BQ153" s="105"/>
      <c r="BR153" s="90"/>
      <c r="BS153" s="90">
        <v>4</v>
      </c>
      <c r="BT153" s="90"/>
      <c r="BU153" s="105"/>
      <c r="BV153" s="90"/>
      <c r="BW153" s="90"/>
      <c r="BX153" s="90"/>
      <c r="BY153" s="105"/>
      <c r="BZ153" s="135"/>
      <c r="CA153" s="716"/>
      <c r="CB153" s="717"/>
      <c r="CC153" s="728"/>
      <c r="CD153" s="712"/>
      <c r="CE153" s="712"/>
      <c r="CF153" s="712"/>
      <c r="CG153" s="712"/>
      <c r="CH153" s="712"/>
      <c r="CI153" s="712"/>
      <c r="CJ153" s="712"/>
      <c r="CK153" s="712"/>
      <c r="CL153" s="712"/>
      <c r="CM153" s="712"/>
      <c r="CN153" s="729"/>
      <c r="CO153" s="315"/>
    </row>
    <row r="154" spans="2:93" s="132" customFormat="1" ht="3" customHeight="1" thickBot="1" x14ac:dyDescent="0.2">
      <c r="B154" s="129"/>
      <c r="C154" s="138"/>
      <c r="D154" s="139"/>
      <c r="E154" s="140"/>
      <c r="F154" s="139"/>
      <c r="G154" s="141"/>
      <c r="H154" s="142"/>
      <c r="I154" s="139"/>
      <c r="J154" s="143"/>
      <c r="K154" s="140"/>
      <c r="L154" s="143"/>
      <c r="M154" s="139"/>
      <c r="N154" s="143"/>
      <c r="O154" s="139"/>
      <c r="P154" s="143"/>
      <c r="Q154" s="139"/>
      <c r="R154" s="143"/>
      <c r="S154" s="139"/>
      <c r="T154" s="143"/>
      <c r="U154" s="139"/>
      <c r="V154" s="143"/>
      <c r="W154" s="139"/>
      <c r="X154" s="143"/>
      <c r="Y154" s="139"/>
      <c r="Z154" s="143"/>
      <c r="AA154" s="139"/>
      <c r="AB154" s="143"/>
      <c r="AC154" s="140"/>
      <c r="AD154" s="143"/>
      <c r="AE154" s="139"/>
      <c r="AF154" s="143"/>
      <c r="AG154" s="139"/>
      <c r="AH154" s="143"/>
      <c r="AI154" s="139"/>
      <c r="AJ154" s="143"/>
      <c r="AK154" s="139"/>
      <c r="AL154" s="143"/>
      <c r="AM154" s="139"/>
      <c r="AN154" s="143"/>
      <c r="AO154" s="139"/>
      <c r="AP154" s="143"/>
      <c r="AQ154" s="139"/>
      <c r="AR154" s="143"/>
      <c r="AS154" s="139"/>
      <c r="AT154" s="143"/>
      <c r="AU154" s="139"/>
      <c r="AV154" s="143"/>
      <c r="AW154" s="139"/>
      <c r="AX154" s="143"/>
      <c r="AY154" s="139"/>
      <c r="AZ154" s="143"/>
      <c r="BA154" s="139"/>
      <c r="BB154" s="143"/>
      <c r="BC154" s="140"/>
      <c r="BD154" s="139"/>
      <c r="BE154" s="139"/>
      <c r="BF154" s="143"/>
      <c r="BG154" s="139"/>
      <c r="BH154" s="143"/>
      <c r="BI154" s="139"/>
      <c r="BJ154" s="143"/>
      <c r="BK154" s="140"/>
      <c r="BL154" s="139"/>
      <c r="BM154" s="139"/>
      <c r="BN154" s="143"/>
      <c r="BO154" s="139"/>
      <c r="BP154" s="143"/>
      <c r="BQ154" s="140"/>
      <c r="BR154" s="139"/>
      <c r="BS154" s="139"/>
      <c r="BT154" s="143"/>
      <c r="BU154" s="140"/>
      <c r="BV154" s="139"/>
      <c r="BW154" s="140"/>
      <c r="BX154" s="139"/>
      <c r="BY154" s="140"/>
      <c r="BZ154" s="144"/>
      <c r="CA154" s="718"/>
      <c r="CB154" s="719"/>
      <c r="CC154" s="730"/>
      <c r="CD154" s="731"/>
      <c r="CE154" s="731"/>
      <c r="CF154" s="731"/>
      <c r="CG154" s="731"/>
      <c r="CH154" s="731"/>
      <c r="CI154" s="731"/>
      <c r="CJ154" s="731"/>
      <c r="CK154" s="731"/>
      <c r="CL154" s="731"/>
      <c r="CM154" s="731"/>
      <c r="CN154" s="732"/>
      <c r="CO154" s="315"/>
    </row>
  </sheetData>
  <sheetProtection formatCells="0" formatColumns="0" formatRows="0" insertColumns="0" insertRows="0" insertHyperlinks="0" deleteColumns="0" deleteRows="0" sort="0" autoFilter="0" pivotTables="0"/>
  <mergeCells count="542">
    <mergeCell ref="K24:L25"/>
    <mergeCell ref="C10:F10"/>
    <mergeCell ref="G10:W10"/>
    <mergeCell ref="C11:F11"/>
    <mergeCell ref="C21:H25"/>
    <mergeCell ref="U24:V25"/>
    <mergeCell ref="W24:AG25"/>
    <mergeCell ref="S15:T15"/>
    <mergeCell ref="AO11:AY11"/>
    <mergeCell ref="R19:U19"/>
    <mergeCell ref="R18:U18"/>
    <mergeCell ref="AP16:AS17"/>
    <mergeCell ref="V18:Y18"/>
    <mergeCell ref="Z18:AC18"/>
    <mergeCell ref="AD18:AG18"/>
    <mergeCell ref="S1:T1"/>
    <mergeCell ref="U1:V1"/>
    <mergeCell ref="BB24:BB25"/>
    <mergeCell ref="P24:S25"/>
    <mergeCell ref="T24:T25"/>
    <mergeCell ref="AS21:AT21"/>
    <mergeCell ref="AW21:AX21"/>
    <mergeCell ref="M24:N25"/>
    <mergeCell ref="O24:O25"/>
    <mergeCell ref="AZ11:BA11"/>
    <mergeCell ref="BB11:BI11"/>
    <mergeCell ref="AP19:AS19"/>
    <mergeCell ref="BF17:CN19"/>
    <mergeCell ref="AX16:BA17"/>
    <mergeCell ref="AT16:AW17"/>
    <mergeCell ref="V19:Y19"/>
    <mergeCell ref="Z19:AC19"/>
    <mergeCell ref="AD19:AG19"/>
    <mergeCell ref="AH19:AK19"/>
    <mergeCell ref="AL19:AO19"/>
    <mergeCell ref="AT19:AW19"/>
    <mergeCell ref="U21:V21"/>
    <mergeCell ref="Y21:Z21"/>
    <mergeCell ref="AC21:AD21"/>
    <mergeCell ref="BX12:BY12"/>
    <mergeCell ref="BD24:BI24"/>
    <mergeCell ref="BD25:BU25"/>
    <mergeCell ref="BV24:BW25"/>
    <mergeCell ref="BX24:BZ25"/>
    <mergeCell ref="AL12:BI12"/>
    <mergeCell ref="BQ12:BR12"/>
    <mergeCell ref="AP15:BI15"/>
    <mergeCell ref="AN13:AO13"/>
    <mergeCell ref="AN14:AO14"/>
    <mergeCell ref="AM24:BA25"/>
    <mergeCell ref="AH24:AL25"/>
    <mergeCell ref="BQ13:BR13"/>
    <mergeCell ref="AL14:AM14"/>
    <mergeCell ref="BJ14:BM15"/>
    <mergeCell ref="BN14:CN15"/>
    <mergeCell ref="BJ13:BP13"/>
    <mergeCell ref="AX19:BA19"/>
    <mergeCell ref="AP18:AS18"/>
    <mergeCell ref="AT18:AW18"/>
    <mergeCell ref="AX18:BA18"/>
    <mergeCell ref="BA21:BB21"/>
    <mergeCell ref="BE21:BF21"/>
    <mergeCell ref="AO21:AP21"/>
    <mergeCell ref="CI9:CJ10"/>
    <mergeCell ref="CL9:CN10"/>
    <mergeCell ref="X10:Z10"/>
    <mergeCell ref="AA10:AK10"/>
    <mergeCell ref="AL10:AN10"/>
    <mergeCell ref="AO10:AY10"/>
    <mergeCell ref="AZ10:BA10"/>
    <mergeCell ref="C8:F8"/>
    <mergeCell ref="AM8:BB8"/>
    <mergeCell ref="C9:F9"/>
    <mergeCell ref="G9:W9"/>
    <mergeCell ref="X9:Z9"/>
    <mergeCell ref="AA9:AK9"/>
    <mergeCell ref="AL9:AN9"/>
    <mergeCell ref="AO9:AY9"/>
    <mergeCell ref="AZ9:BA9"/>
    <mergeCell ref="BB9:BI9"/>
    <mergeCell ref="CG27:CI27"/>
    <mergeCell ref="CJ27:CK27"/>
    <mergeCell ref="CL27:CN27"/>
    <mergeCell ref="AG21:AH21"/>
    <mergeCell ref="AK21:AL21"/>
    <mergeCell ref="BI21:BJ21"/>
    <mergeCell ref="BM21:BN21"/>
    <mergeCell ref="BQ21:BR21"/>
    <mergeCell ref="BU21:BV21"/>
    <mergeCell ref="BY21:BZ21"/>
    <mergeCell ref="CA21:CN25"/>
    <mergeCell ref="CC31:CN33"/>
    <mergeCell ref="CA26:CD26"/>
    <mergeCell ref="CE26:CF26"/>
    <mergeCell ref="CG26:CI26"/>
    <mergeCell ref="C34:E34"/>
    <mergeCell ref="F34:H35"/>
    <mergeCell ref="CA34:CD34"/>
    <mergeCell ref="CE34:CF34"/>
    <mergeCell ref="CG34:CI34"/>
    <mergeCell ref="C26:E26"/>
    <mergeCell ref="F26:H27"/>
    <mergeCell ref="F29:H30"/>
    <mergeCell ref="CC29:CN29"/>
    <mergeCell ref="C30:E30"/>
    <mergeCell ref="CC30:CN30"/>
    <mergeCell ref="C28:E28"/>
    <mergeCell ref="CA28:CB33"/>
    <mergeCell ref="CC28:CN28"/>
    <mergeCell ref="C29:E29"/>
    <mergeCell ref="CJ26:CK26"/>
    <mergeCell ref="CL26:CN26"/>
    <mergeCell ref="C27:E27"/>
    <mergeCell ref="CA27:CD27"/>
    <mergeCell ref="CE27:CF27"/>
    <mergeCell ref="CC37:CN37"/>
    <mergeCell ref="C38:E38"/>
    <mergeCell ref="CJ34:CK34"/>
    <mergeCell ref="CC38:CN38"/>
    <mergeCell ref="C39:E39"/>
    <mergeCell ref="CC39:CN41"/>
    <mergeCell ref="CL34:CN34"/>
    <mergeCell ref="C35:E35"/>
    <mergeCell ref="CA35:CD35"/>
    <mergeCell ref="CE35:CF35"/>
    <mergeCell ref="CG35:CI35"/>
    <mergeCell ref="CJ35:CK35"/>
    <mergeCell ref="C45:E45"/>
    <mergeCell ref="F45:H46"/>
    <mergeCell ref="CC45:CN45"/>
    <mergeCell ref="C46:E46"/>
    <mergeCell ref="CC46:CN46"/>
    <mergeCell ref="C43:E43"/>
    <mergeCell ref="CA43:CD43"/>
    <mergeCell ref="CE43:CF43"/>
    <mergeCell ref="CG43:CI43"/>
    <mergeCell ref="CJ43:CK43"/>
    <mergeCell ref="CL43:CN43"/>
    <mergeCell ref="BQ3:BS3"/>
    <mergeCell ref="BH3:BJ3"/>
    <mergeCell ref="BT3:BV3"/>
    <mergeCell ref="BQ4:BS5"/>
    <mergeCell ref="C42:E42"/>
    <mergeCell ref="F42:H43"/>
    <mergeCell ref="C44:E44"/>
    <mergeCell ref="C36:E36"/>
    <mergeCell ref="C37:E37"/>
    <mergeCell ref="F37:H38"/>
    <mergeCell ref="C31:E31"/>
    <mergeCell ref="I21:J21"/>
    <mergeCell ref="M21:N21"/>
    <mergeCell ref="Q21:R21"/>
    <mergeCell ref="N19:Q19"/>
    <mergeCell ref="E18:F18"/>
    <mergeCell ref="G18:I18"/>
    <mergeCell ref="J18:M18"/>
    <mergeCell ref="N18:Q18"/>
    <mergeCell ref="BQ11:BR11"/>
    <mergeCell ref="R12:AK12"/>
    <mergeCell ref="BJ12:BP12"/>
    <mergeCell ref="AL15:AM15"/>
    <mergeCell ref="Y15:Z15"/>
    <mergeCell ref="AM1:BB1"/>
    <mergeCell ref="BD3:BG5"/>
    <mergeCell ref="AE15:AF15"/>
    <mergeCell ref="AG15:AI15"/>
    <mergeCell ref="AJ15:AK15"/>
    <mergeCell ref="Q15:R15"/>
    <mergeCell ref="AN15:AO15"/>
    <mergeCell ref="BN3:BP3"/>
    <mergeCell ref="BD7:BF7"/>
    <mergeCell ref="BK3:BM3"/>
    <mergeCell ref="U15:X15"/>
    <mergeCell ref="M12:Q12"/>
    <mergeCell ref="W1:X1"/>
    <mergeCell ref="Y1:Z1"/>
    <mergeCell ref="AA15:AB15"/>
    <mergeCell ref="AC15:AD15"/>
    <mergeCell ref="M15:N15"/>
    <mergeCell ref="O15:P15"/>
    <mergeCell ref="C13:AK14"/>
    <mergeCell ref="AL13:AM13"/>
    <mergeCell ref="C1:I1"/>
    <mergeCell ref="J1:M1"/>
    <mergeCell ref="N1:P1"/>
    <mergeCell ref="Q1:R1"/>
    <mergeCell ref="E4:F4"/>
    <mergeCell ref="E5:F5"/>
    <mergeCell ref="E6:F6"/>
    <mergeCell ref="E7:F7"/>
    <mergeCell ref="G16:I17"/>
    <mergeCell ref="J16:M17"/>
    <mergeCell ref="C15:F15"/>
    <mergeCell ref="G15:H15"/>
    <mergeCell ref="I15:J15"/>
    <mergeCell ref="K15:L15"/>
    <mergeCell ref="C16:D19"/>
    <mergeCell ref="C12:D12"/>
    <mergeCell ref="E12:G12"/>
    <mergeCell ref="I12:L12"/>
    <mergeCell ref="C4:D4"/>
    <mergeCell ref="C5:D5"/>
    <mergeCell ref="C6:D6"/>
    <mergeCell ref="C7:D7"/>
    <mergeCell ref="E19:F19"/>
    <mergeCell ref="G19:I19"/>
    <mergeCell ref="J19:M19"/>
    <mergeCell ref="CC12:CD12"/>
    <mergeCell ref="CH12:CI12"/>
    <mergeCell ref="AP13:BI13"/>
    <mergeCell ref="AP14:BI14"/>
    <mergeCell ref="CC47:CN49"/>
    <mergeCell ref="CA42:CD42"/>
    <mergeCell ref="CL35:CN35"/>
    <mergeCell ref="CE42:CF42"/>
    <mergeCell ref="BT4:BV5"/>
    <mergeCell ref="BH4:BJ5"/>
    <mergeCell ref="BK4:BM5"/>
    <mergeCell ref="BN4:BP5"/>
    <mergeCell ref="BJ11:BP11"/>
    <mergeCell ref="BB10:BI10"/>
    <mergeCell ref="BJ9:CH10"/>
    <mergeCell ref="BB16:BE19"/>
    <mergeCell ref="CF7:CG7"/>
    <mergeCell ref="CA44:CB49"/>
    <mergeCell ref="CC44:CN44"/>
    <mergeCell ref="CG42:CI42"/>
    <mergeCell ref="CJ42:CK42"/>
    <mergeCell ref="CL42:CN42"/>
    <mergeCell ref="CA36:CB41"/>
    <mergeCell ref="CC36:CN36"/>
    <mergeCell ref="AO53:AP53"/>
    <mergeCell ref="AS53:AT53"/>
    <mergeCell ref="AW53:AX53"/>
    <mergeCell ref="BA53:BB53"/>
    <mergeCell ref="AL11:AN11"/>
    <mergeCell ref="C53:H57"/>
    <mergeCell ref="I53:J53"/>
    <mergeCell ref="M53:N53"/>
    <mergeCell ref="Q53:R53"/>
    <mergeCell ref="U53:V53"/>
    <mergeCell ref="Y53:Z53"/>
    <mergeCell ref="AC53:AD53"/>
    <mergeCell ref="AG53:AH53"/>
    <mergeCell ref="AK53:AL53"/>
    <mergeCell ref="N16:Q17"/>
    <mergeCell ref="R16:U17"/>
    <mergeCell ref="V16:Y17"/>
    <mergeCell ref="Z16:AC17"/>
    <mergeCell ref="AD16:AG17"/>
    <mergeCell ref="AH16:AK17"/>
    <mergeCell ref="AL16:AO17"/>
    <mergeCell ref="AH18:AK18"/>
    <mergeCell ref="AL18:AO18"/>
    <mergeCell ref="C47:E47"/>
    <mergeCell ref="BM53:BN53"/>
    <mergeCell ref="BQ53:BR53"/>
    <mergeCell ref="BU53:BV53"/>
    <mergeCell ref="BY53:BZ53"/>
    <mergeCell ref="BE53:BF53"/>
    <mergeCell ref="BI53:BJ53"/>
    <mergeCell ref="BV56:BW57"/>
    <mergeCell ref="BX56:BZ57"/>
    <mergeCell ref="CA53:CN57"/>
    <mergeCell ref="BD57:BU57"/>
    <mergeCell ref="U56:V57"/>
    <mergeCell ref="W56:AG57"/>
    <mergeCell ref="AH56:AL57"/>
    <mergeCell ref="AM56:BA57"/>
    <mergeCell ref="BB56:BB57"/>
    <mergeCell ref="BD56:BI56"/>
    <mergeCell ref="K56:L57"/>
    <mergeCell ref="M56:N57"/>
    <mergeCell ref="O56:O57"/>
    <mergeCell ref="P56:S57"/>
    <mergeCell ref="T56:T57"/>
    <mergeCell ref="CE58:CF58"/>
    <mergeCell ref="CG58:CI58"/>
    <mergeCell ref="CJ58:CK58"/>
    <mergeCell ref="CL58:CN58"/>
    <mergeCell ref="C59:E59"/>
    <mergeCell ref="CA59:CD59"/>
    <mergeCell ref="CE59:CF59"/>
    <mergeCell ref="CG59:CI59"/>
    <mergeCell ref="CJ59:CK59"/>
    <mergeCell ref="CL59:CN59"/>
    <mergeCell ref="C58:E58"/>
    <mergeCell ref="F58:H59"/>
    <mergeCell ref="CA58:CD58"/>
    <mergeCell ref="C60:E60"/>
    <mergeCell ref="CA60:CB65"/>
    <mergeCell ref="CC60:CN60"/>
    <mergeCell ref="C61:E61"/>
    <mergeCell ref="F61:H62"/>
    <mergeCell ref="CC61:CN61"/>
    <mergeCell ref="C62:E62"/>
    <mergeCell ref="CC62:CN62"/>
    <mergeCell ref="C63:E63"/>
    <mergeCell ref="CC63:CN65"/>
    <mergeCell ref="CL66:CN66"/>
    <mergeCell ref="C67:E67"/>
    <mergeCell ref="CA67:CD67"/>
    <mergeCell ref="CE67:CF67"/>
    <mergeCell ref="CG67:CI67"/>
    <mergeCell ref="CJ67:CK67"/>
    <mergeCell ref="CL67:CN67"/>
    <mergeCell ref="C66:E66"/>
    <mergeCell ref="F66:H67"/>
    <mergeCell ref="CA66:CD66"/>
    <mergeCell ref="CE66:CF66"/>
    <mergeCell ref="CG66:CI66"/>
    <mergeCell ref="CJ66:CK66"/>
    <mergeCell ref="C68:E68"/>
    <mergeCell ref="CA68:CB73"/>
    <mergeCell ref="CC68:CN68"/>
    <mergeCell ref="C69:E69"/>
    <mergeCell ref="F69:H70"/>
    <mergeCell ref="CC69:CN69"/>
    <mergeCell ref="C70:E70"/>
    <mergeCell ref="CC70:CN70"/>
    <mergeCell ref="C71:E71"/>
    <mergeCell ref="CC71:CN73"/>
    <mergeCell ref="CL74:CN74"/>
    <mergeCell ref="C75:E75"/>
    <mergeCell ref="CA75:CD75"/>
    <mergeCell ref="CE75:CF75"/>
    <mergeCell ref="CG75:CI75"/>
    <mergeCell ref="CJ75:CK75"/>
    <mergeCell ref="CL75:CN75"/>
    <mergeCell ref="C74:E74"/>
    <mergeCell ref="F74:H75"/>
    <mergeCell ref="CA74:CD74"/>
    <mergeCell ref="CE74:CF74"/>
    <mergeCell ref="CG74:CI74"/>
    <mergeCell ref="CJ74:CK74"/>
    <mergeCell ref="C76:E76"/>
    <mergeCell ref="CA76:CB81"/>
    <mergeCell ref="CC76:CN76"/>
    <mergeCell ref="C77:E77"/>
    <mergeCell ref="F77:H78"/>
    <mergeCell ref="CC77:CN77"/>
    <mergeCell ref="C78:E78"/>
    <mergeCell ref="CC78:CN78"/>
    <mergeCell ref="C79:E79"/>
    <mergeCell ref="CC79:CN81"/>
    <mergeCell ref="CL82:CN82"/>
    <mergeCell ref="C83:E83"/>
    <mergeCell ref="CA83:CD83"/>
    <mergeCell ref="CE83:CF83"/>
    <mergeCell ref="CG83:CI83"/>
    <mergeCell ref="CJ83:CK83"/>
    <mergeCell ref="CL83:CN83"/>
    <mergeCell ref="C82:E82"/>
    <mergeCell ref="F82:H83"/>
    <mergeCell ref="CA82:CD82"/>
    <mergeCell ref="CE82:CF82"/>
    <mergeCell ref="CG82:CI82"/>
    <mergeCell ref="CJ82:CK82"/>
    <mergeCell ref="C84:E84"/>
    <mergeCell ref="CA84:CB89"/>
    <mergeCell ref="CC84:CN84"/>
    <mergeCell ref="C85:E85"/>
    <mergeCell ref="F85:H86"/>
    <mergeCell ref="CC85:CN85"/>
    <mergeCell ref="C86:E86"/>
    <mergeCell ref="CC86:CN86"/>
    <mergeCell ref="C87:E87"/>
    <mergeCell ref="CC87:CN89"/>
    <mergeCell ref="BV113:BW114"/>
    <mergeCell ref="CL90:CN90"/>
    <mergeCell ref="C91:E91"/>
    <mergeCell ref="CA91:CD91"/>
    <mergeCell ref="CE91:CF91"/>
    <mergeCell ref="CG91:CI91"/>
    <mergeCell ref="CJ91:CK91"/>
    <mergeCell ref="CL91:CN91"/>
    <mergeCell ref="C90:E90"/>
    <mergeCell ref="F90:H91"/>
    <mergeCell ref="CA90:CD90"/>
    <mergeCell ref="CE90:CF90"/>
    <mergeCell ref="CG90:CI90"/>
    <mergeCell ref="CJ90:CK90"/>
    <mergeCell ref="C110:H114"/>
    <mergeCell ref="I110:J110"/>
    <mergeCell ref="M110:N110"/>
    <mergeCell ref="Q110:R110"/>
    <mergeCell ref="U110:V110"/>
    <mergeCell ref="Y110:Z110"/>
    <mergeCell ref="AC110:AD110"/>
    <mergeCell ref="AG110:AH110"/>
    <mergeCell ref="AK110:AL110"/>
    <mergeCell ref="C92:E92"/>
    <mergeCell ref="CA92:CB97"/>
    <mergeCell ref="CC92:CN92"/>
    <mergeCell ref="C93:E93"/>
    <mergeCell ref="F93:H94"/>
    <mergeCell ref="CC93:CN93"/>
    <mergeCell ref="C94:E94"/>
    <mergeCell ref="CC94:CN94"/>
    <mergeCell ref="C95:E95"/>
    <mergeCell ref="CC95:CN97"/>
    <mergeCell ref="BX113:BZ114"/>
    <mergeCell ref="BD114:BU114"/>
    <mergeCell ref="BY110:BZ110"/>
    <mergeCell ref="CA110:CN114"/>
    <mergeCell ref="K113:L114"/>
    <mergeCell ref="M113:N114"/>
    <mergeCell ref="O113:O114"/>
    <mergeCell ref="P113:S114"/>
    <mergeCell ref="T113:T114"/>
    <mergeCell ref="U113:V114"/>
    <mergeCell ref="W113:AG114"/>
    <mergeCell ref="AH113:AL114"/>
    <mergeCell ref="AO110:AP110"/>
    <mergeCell ref="AS110:AT110"/>
    <mergeCell ref="AW110:AX110"/>
    <mergeCell ref="BA110:BB110"/>
    <mergeCell ref="BE110:BF110"/>
    <mergeCell ref="BI110:BJ110"/>
    <mergeCell ref="BM110:BN110"/>
    <mergeCell ref="BQ110:BR110"/>
    <mergeCell ref="BU110:BV110"/>
    <mergeCell ref="AM113:BA114"/>
    <mergeCell ref="BB113:BB114"/>
    <mergeCell ref="BD113:BI113"/>
    <mergeCell ref="CL115:CN115"/>
    <mergeCell ref="C116:E116"/>
    <mergeCell ref="CA116:CD116"/>
    <mergeCell ref="CE116:CF116"/>
    <mergeCell ref="CG116:CI116"/>
    <mergeCell ref="CJ116:CK116"/>
    <mergeCell ref="CL116:CN116"/>
    <mergeCell ref="C115:E115"/>
    <mergeCell ref="F115:H116"/>
    <mergeCell ref="CA115:CD115"/>
    <mergeCell ref="CE115:CF115"/>
    <mergeCell ref="CG115:CI115"/>
    <mergeCell ref="CJ115:CK115"/>
    <mergeCell ref="C117:E117"/>
    <mergeCell ref="CA117:CB122"/>
    <mergeCell ref="CC117:CN117"/>
    <mergeCell ref="C118:E118"/>
    <mergeCell ref="F118:H119"/>
    <mergeCell ref="CC118:CN118"/>
    <mergeCell ref="C119:E119"/>
    <mergeCell ref="CC119:CN119"/>
    <mergeCell ref="C120:E120"/>
    <mergeCell ref="CC120:CN122"/>
    <mergeCell ref="CL123:CN123"/>
    <mergeCell ref="C124:E124"/>
    <mergeCell ref="CA124:CD124"/>
    <mergeCell ref="CE124:CF124"/>
    <mergeCell ref="CG124:CI124"/>
    <mergeCell ref="CJ124:CK124"/>
    <mergeCell ref="CL124:CN124"/>
    <mergeCell ref="C123:E123"/>
    <mergeCell ref="F123:H124"/>
    <mergeCell ref="CA123:CD123"/>
    <mergeCell ref="CE123:CF123"/>
    <mergeCell ref="CG123:CI123"/>
    <mergeCell ref="CJ123:CK123"/>
    <mergeCell ref="C125:E125"/>
    <mergeCell ref="CA125:CB130"/>
    <mergeCell ref="CC125:CN125"/>
    <mergeCell ref="C126:E126"/>
    <mergeCell ref="F126:H127"/>
    <mergeCell ref="CC126:CN126"/>
    <mergeCell ref="C127:E127"/>
    <mergeCell ref="CC127:CN127"/>
    <mergeCell ref="C128:E128"/>
    <mergeCell ref="CC128:CN130"/>
    <mergeCell ref="CL131:CN131"/>
    <mergeCell ref="C132:E132"/>
    <mergeCell ref="CA132:CD132"/>
    <mergeCell ref="CE132:CF132"/>
    <mergeCell ref="CG132:CI132"/>
    <mergeCell ref="CJ132:CK132"/>
    <mergeCell ref="CL132:CN132"/>
    <mergeCell ref="C131:E131"/>
    <mergeCell ref="F131:H132"/>
    <mergeCell ref="CA131:CD131"/>
    <mergeCell ref="CE131:CF131"/>
    <mergeCell ref="CG131:CI131"/>
    <mergeCell ref="CJ131:CK131"/>
    <mergeCell ref="C133:E133"/>
    <mergeCell ref="CA133:CB138"/>
    <mergeCell ref="CC133:CN133"/>
    <mergeCell ref="C134:E134"/>
    <mergeCell ref="F134:H135"/>
    <mergeCell ref="CC134:CN134"/>
    <mergeCell ref="C135:E135"/>
    <mergeCell ref="CC135:CN135"/>
    <mergeCell ref="C136:E136"/>
    <mergeCell ref="CC136:CN138"/>
    <mergeCell ref="CL139:CN139"/>
    <mergeCell ref="C140:E140"/>
    <mergeCell ref="CA140:CD140"/>
    <mergeCell ref="CE140:CF140"/>
    <mergeCell ref="CG140:CI140"/>
    <mergeCell ref="CJ140:CK140"/>
    <mergeCell ref="CL140:CN140"/>
    <mergeCell ref="C139:E139"/>
    <mergeCell ref="F139:H140"/>
    <mergeCell ref="CA139:CD139"/>
    <mergeCell ref="CE139:CF139"/>
    <mergeCell ref="CG139:CI139"/>
    <mergeCell ref="CJ139:CK139"/>
    <mergeCell ref="CJ147:CK147"/>
    <mergeCell ref="C141:E141"/>
    <mergeCell ref="CA141:CB146"/>
    <mergeCell ref="CC141:CN141"/>
    <mergeCell ref="C142:E142"/>
    <mergeCell ref="F142:H143"/>
    <mergeCell ref="CC142:CN142"/>
    <mergeCell ref="C143:E143"/>
    <mergeCell ref="CC143:CN143"/>
    <mergeCell ref="C144:E144"/>
    <mergeCell ref="CC144:CN146"/>
    <mergeCell ref="CM3:CN5"/>
    <mergeCell ref="CI7:CM7"/>
    <mergeCell ref="C149:E149"/>
    <mergeCell ref="CA149:CB154"/>
    <mergeCell ref="CC149:CN149"/>
    <mergeCell ref="C150:E150"/>
    <mergeCell ref="F150:H151"/>
    <mergeCell ref="CC150:CN150"/>
    <mergeCell ref="C151:E151"/>
    <mergeCell ref="CC151:CN151"/>
    <mergeCell ref="C152:E152"/>
    <mergeCell ref="CC152:CN154"/>
    <mergeCell ref="CL147:CN147"/>
    <mergeCell ref="C148:E148"/>
    <mergeCell ref="CA148:CD148"/>
    <mergeCell ref="CE148:CF148"/>
    <mergeCell ref="CG148:CI148"/>
    <mergeCell ref="CJ148:CK148"/>
    <mergeCell ref="CL148:CN148"/>
    <mergeCell ref="C147:E147"/>
    <mergeCell ref="F147:H148"/>
    <mergeCell ref="CA147:CD147"/>
    <mergeCell ref="CE147:CF147"/>
    <mergeCell ref="CG147:CI147"/>
  </mergeCells>
  <phoneticPr fontId="1"/>
  <conditionalFormatting sqref="CI9:CJ10">
    <cfRule type="containsText" dxfId="60" priority="22" stopIfTrue="1" operator="containsText" text="未">
      <formula>NOT(ISERROR(SEARCH("未",CI9)))</formula>
    </cfRule>
  </conditionalFormatting>
  <conditionalFormatting sqref="BQ11:BR13">
    <cfRule type="cellIs" dxfId="59" priority="21" stopIfTrue="1" operator="equal">
      <formula>"未"</formula>
    </cfRule>
  </conditionalFormatting>
  <conditionalFormatting sqref="BN14:CN15">
    <cfRule type="containsBlanks" dxfId="58" priority="19" stopIfTrue="1">
      <formula>LEN(TRIM(BN14))=0</formula>
    </cfRule>
  </conditionalFormatting>
  <conditionalFormatting sqref="G9:W10 AA9:AK10 AO9:AY11 E12:G12 I12:Q12 C13:AK14 I15:J15 M15:N15 Q15:R15 U15:Z15 AC15:AD15 AG15:AI15 G18:AO19 AT18:BA19">
    <cfRule type="containsBlanks" dxfId="57" priority="18" stopIfTrue="1">
      <formula>LEN(TRIM(C9))=0</formula>
    </cfRule>
  </conditionalFormatting>
  <conditionalFormatting sqref="CG26:CI27 CL26:CN27 CG34:CI35 CL34:CN35 CG42:CI43 CL42:CN43">
    <cfRule type="containsBlanks" dxfId="56" priority="17" stopIfTrue="1">
      <formula>LEN(TRIM(CG26))=0</formula>
    </cfRule>
  </conditionalFormatting>
  <conditionalFormatting sqref="BB9:BI11">
    <cfRule type="containsBlanks" dxfId="55" priority="16" stopIfTrue="1">
      <formula>LEN(TRIM(BB9))=0</formula>
    </cfRule>
  </conditionalFormatting>
  <conditionalFormatting sqref="BF17:CN19">
    <cfRule type="containsBlanks" dxfId="54" priority="24" stopIfTrue="1">
      <formula>LEN(TRIM(BF17))=0</formula>
    </cfRule>
  </conditionalFormatting>
  <conditionalFormatting sqref="CC28:CN33 CC36:CN41 CC44:CN49">
    <cfRule type="containsBlanks" dxfId="53" priority="14" stopIfTrue="1">
      <formula>LEN(TRIM(CC28))=0</formula>
    </cfRule>
  </conditionalFormatting>
  <conditionalFormatting sqref="E4:F7">
    <cfRule type="cellIs" dxfId="52" priority="13" stopIfTrue="1" operator="equal">
      <formula>"未"</formula>
    </cfRule>
  </conditionalFormatting>
  <conditionalFormatting sqref="CB12:CC12 CH12 BX12:BY12">
    <cfRule type="containsBlanks" dxfId="51" priority="12" stopIfTrue="1">
      <formula>LEN(TRIM(BX12))=0</formula>
    </cfRule>
  </conditionalFormatting>
  <conditionalFormatting sqref="BY13:BZ13">
    <cfRule type="containsBlanks" dxfId="50" priority="11" stopIfTrue="1">
      <formula>LEN(TRIM(BY13))=0</formula>
    </cfRule>
  </conditionalFormatting>
  <conditionalFormatting sqref="AN13:AO15">
    <cfRule type="cellIs" dxfId="49" priority="10" stopIfTrue="1" operator="equal">
      <formula>"未"</formula>
    </cfRule>
  </conditionalFormatting>
  <conditionalFormatting sqref="N1:P1 S1:T1 W1:X1">
    <cfRule type="cellIs" dxfId="48" priority="9" operator="equal">
      <formula>""</formula>
    </cfRule>
  </conditionalFormatting>
  <conditionalFormatting sqref="CG58:CI59 CL58:CN59 CG66:CI67 CL66:CN67 CG74:CI75 CL74:CN75 CG82:CI83 CL82:CN83 CG90:CI91 CL90:CN91">
    <cfRule type="containsBlanks" dxfId="47" priority="8" stopIfTrue="1">
      <formula>LEN(TRIM(CG58))=0</formula>
    </cfRule>
  </conditionalFormatting>
  <conditionalFormatting sqref="CC60:CN65 CC68:CN73 CC76:CN81 CC84:CN89 CC92:CN97">
    <cfRule type="containsBlanks" dxfId="46" priority="7" stopIfTrue="1">
      <formula>LEN(TRIM(CC60))=0</formula>
    </cfRule>
  </conditionalFormatting>
  <conditionalFormatting sqref="CG115:CI116 CL115:CN116 CG123:CI124 CL123:CN124 CG131:CI132 CL131:CN132 CG139:CI140 CL139:CN140 CG147:CI148 CL147:CN148">
    <cfRule type="containsBlanks" dxfId="45" priority="4" stopIfTrue="1">
      <formula>LEN(TRIM(CG115))=0</formula>
    </cfRule>
  </conditionalFormatting>
  <conditionalFormatting sqref="CC117:CN122 CC125:CN130 CC133:CN138 CC141:CN146 CC149:CN154">
    <cfRule type="containsBlanks" dxfId="44" priority="3" stopIfTrue="1">
      <formula>LEN(TRIM(CC117))=0</formula>
    </cfRule>
  </conditionalFormatting>
  <dataValidations count="6">
    <dataValidation type="whole" allowBlank="1" showInputMessage="1" showErrorMessage="1" sqref="I15:J15" xr:uid="{00000000-0002-0000-0300-000000000000}">
      <formula1>1</formula1>
      <formula2>99</formula2>
    </dataValidation>
    <dataValidation type="list" allowBlank="1" showInputMessage="1" sqref="C37:E37 C45:E45 C69:E69 C77:E77 C85:E85 C61:E61 C93:E93 C126:E126 C134:E134 C142:E142 C118:E118 C150:E150" xr:uid="{00000000-0002-0000-0300-000001000000}">
      <formula1>"1,2,3,4,5,6,7,8,9,10,11,12,13,14,15,16,17,18,19,20,21,22,23,24,25,26,27,28,29,30,31"</formula1>
    </dataValidation>
    <dataValidation type="list" allowBlank="1" sqref="C35:E35 C43:E43 C67:E67 C75:E75 C83:E83 C59:E59 C91:E91 C124:E124 C132:E132 C140:E140 C116:E116 C148:E148" xr:uid="{00000000-0002-0000-0300-000002000000}">
      <formula1>"1,2,3,4,5,6,7,8,9,10,11,12"</formula1>
    </dataValidation>
    <dataValidation type="list" allowBlank="1" showInputMessage="1" showErrorMessage="1" sqref="M12:Q12" xr:uid="{00000000-0002-0000-0300-000003000000}">
      <formula1>都道府県</formula1>
    </dataValidation>
    <dataValidation type="list" allowBlank="1" showInputMessage="1" showErrorMessage="1" sqref="Q15 AC15" xr:uid="{00000000-0002-0000-0300-000004000000}">
      <formula1>日</formula1>
    </dataValidation>
    <dataValidation type="list" allowBlank="1" showInputMessage="1" showErrorMessage="1" sqref="M15 Y15" xr:uid="{00000000-0002-0000-0300-000005000000}">
      <formula1>月</formula1>
    </dataValidation>
  </dataValidations>
  <pageMargins left="0.39370078740157483" right="0.27559055118110237" top="0.15375" bottom="0.17937500000000001" header="0.39370078740157483" footer="0.27559055118110237"/>
  <pageSetup paperSize="9" scale="8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9" r:id="rId4" name="Option Button 3">
              <controlPr defaultSize="0" autoFill="0" autoLine="0" autoPict="0">
                <anchor moveWithCells="1" sizeWithCells="1">
                  <from>
                    <xdr:col>87</xdr:col>
                    <xdr:colOff>114300</xdr:colOff>
                    <xdr:row>9</xdr:row>
                    <xdr:rowOff>9525</xdr:rowOff>
                  </from>
                  <to>
                    <xdr:col>91</xdr:col>
                    <xdr:colOff>28575</xdr:colOff>
                    <xdr:row>10</xdr:row>
                    <xdr:rowOff>0</xdr:rowOff>
                  </to>
                </anchor>
              </controlPr>
            </control>
          </mc:Choice>
        </mc:AlternateContent>
        <mc:AlternateContent xmlns:mc="http://schemas.openxmlformats.org/markup-compatibility/2006">
          <mc:Choice Requires="x14">
            <control shapeId="9221" r:id="rId5" name="Group Box 5">
              <controlPr defaultSize="0" autoFill="0" autoPict="0">
                <anchor moveWithCells="1" sizeWithCells="1">
                  <from>
                    <xdr:col>87</xdr:col>
                    <xdr:colOff>133350</xdr:colOff>
                    <xdr:row>7</xdr:row>
                    <xdr:rowOff>9525</xdr:rowOff>
                  </from>
                  <to>
                    <xdr:col>92</xdr:col>
                    <xdr:colOff>38100</xdr:colOff>
                    <xdr:row>8</xdr:row>
                    <xdr:rowOff>200025</xdr:rowOff>
                  </to>
                </anchor>
              </controlPr>
            </control>
          </mc:Choice>
        </mc:AlternateContent>
        <mc:AlternateContent xmlns:mc="http://schemas.openxmlformats.org/markup-compatibility/2006">
          <mc:Choice Requires="x14">
            <control shapeId="9677" r:id="rId6" name="Option Button 461">
              <controlPr defaultSize="0" autoFill="0" autoLine="0" autoPict="0">
                <anchor moveWithCells="1" sizeWithCells="1">
                  <from>
                    <xdr:col>70</xdr:col>
                    <xdr:colOff>123825</xdr:colOff>
                    <xdr:row>10</xdr:row>
                    <xdr:rowOff>66675</xdr:rowOff>
                  </from>
                  <to>
                    <xdr:col>75</xdr:col>
                    <xdr:colOff>66675</xdr:colOff>
                    <xdr:row>10</xdr:row>
                    <xdr:rowOff>228600</xdr:rowOff>
                  </to>
                </anchor>
              </controlPr>
            </control>
          </mc:Choice>
        </mc:AlternateContent>
        <mc:AlternateContent xmlns:mc="http://schemas.openxmlformats.org/markup-compatibility/2006">
          <mc:Choice Requires="x14">
            <control shapeId="9678" r:id="rId7" name="Option Button 462">
              <controlPr defaultSize="0" autoFill="0" autoLine="0" autoPict="0">
                <anchor moveWithCells="1" sizeWithCells="1">
                  <from>
                    <xdr:col>77</xdr:col>
                    <xdr:colOff>19050</xdr:colOff>
                    <xdr:row>10</xdr:row>
                    <xdr:rowOff>57150</xdr:rowOff>
                  </from>
                  <to>
                    <xdr:col>82</xdr:col>
                    <xdr:colOff>9525</xdr:colOff>
                    <xdr:row>10</xdr:row>
                    <xdr:rowOff>228600</xdr:rowOff>
                  </to>
                </anchor>
              </controlPr>
            </control>
          </mc:Choice>
        </mc:AlternateContent>
        <mc:AlternateContent xmlns:mc="http://schemas.openxmlformats.org/markup-compatibility/2006">
          <mc:Choice Requires="x14">
            <control shapeId="9679" r:id="rId8" name="Group Box 463">
              <controlPr defaultSize="0" autoFill="0" autoPict="0">
                <anchor moveWithCells="1" sizeWithCells="1">
                  <from>
                    <xdr:col>70</xdr:col>
                    <xdr:colOff>9525</xdr:colOff>
                    <xdr:row>9</xdr:row>
                    <xdr:rowOff>247650</xdr:rowOff>
                  </from>
                  <to>
                    <xdr:col>83</xdr:col>
                    <xdr:colOff>133350</xdr:colOff>
                    <xdr:row>10</xdr:row>
                    <xdr:rowOff>276225</xdr:rowOff>
                  </to>
                </anchor>
              </controlPr>
            </control>
          </mc:Choice>
        </mc:AlternateContent>
        <mc:AlternateContent xmlns:mc="http://schemas.openxmlformats.org/markup-compatibility/2006">
          <mc:Choice Requires="x14">
            <control shapeId="9687" r:id="rId9" name="Group Box 471">
              <controlPr defaultSize="0" autoFill="0" autoPict="0">
                <anchor moveWithCells="1" sizeWithCells="1">
                  <from>
                    <xdr:col>70</xdr:col>
                    <xdr:colOff>0</xdr:colOff>
                    <xdr:row>10</xdr:row>
                    <xdr:rowOff>257175</xdr:rowOff>
                  </from>
                  <to>
                    <xdr:col>92</xdr:col>
                    <xdr:colOff>0</xdr:colOff>
                    <xdr:row>12</xdr:row>
                    <xdr:rowOff>9525</xdr:rowOff>
                  </to>
                </anchor>
              </controlPr>
            </control>
          </mc:Choice>
        </mc:AlternateContent>
        <mc:AlternateContent xmlns:mc="http://schemas.openxmlformats.org/markup-compatibility/2006">
          <mc:Choice Requires="x14">
            <control shapeId="9689" r:id="rId10" name="Option Button 473">
              <controlPr defaultSize="0" autoFill="0" autoLine="0" autoPict="0">
                <anchor moveWithCells="1" sizeWithCells="1">
                  <from>
                    <xdr:col>70</xdr:col>
                    <xdr:colOff>104775</xdr:colOff>
                    <xdr:row>11</xdr:row>
                    <xdr:rowOff>57150</xdr:rowOff>
                  </from>
                  <to>
                    <xdr:col>73</xdr:col>
                    <xdr:colOff>114300</xdr:colOff>
                    <xdr:row>11</xdr:row>
                    <xdr:rowOff>238125</xdr:rowOff>
                  </to>
                </anchor>
              </controlPr>
            </control>
          </mc:Choice>
        </mc:AlternateContent>
        <mc:AlternateContent xmlns:mc="http://schemas.openxmlformats.org/markup-compatibility/2006">
          <mc:Choice Requires="x14">
            <control shapeId="9691" r:id="rId11" name="Option Button 475">
              <controlPr defaultSize="0" autoFill="0" autoLine="0" autoPict="0">
                <anchor moveWithCells="1" sizeWithCells="1">
                  <from>
                    <xdr:col>88</xdr:col>
                    <xdr:colOff>95250</xdr:colOff>
                    <xdr:row>11</xdr:row>
                    <xdr:rowOff>57150</xdr:rowOff>
                  </from>
                  <to>
                    <xdr:col>91</xdr:col>
                    <xdr:colOff>104775</xdr:colOff>
                    <xdr:row>11</xdr:row>
                    <xdr:rowOff>238125</xdr:rowOff>
                  </to>
                </anchor>
              </controlPr>
            </control>
          </mc:Choice>
        </mc:AlternateContent>
        <mc:AlternateContent xmlns:mc="http://schemas.openxmlformats.org/markup-compatibility/2006">
          <mc:Choice Requires="x14">
            <control shapeId="9217" r:id="rId12" name="Check Box 1">
              <controlPr defaultSize="0" autoFill="0" autoLine="0" autoPict="0">
                <anchor moveWithCells="1">
                  <from>
                    <xdr:col>6</xdr:col>
                    <xdr:colOff>0</xdr:colOff>
                    <xdr:row>10</xdr:row>
                    <xdr:rowOff>0</xdr:rowOff>
                  </from>
                  <to>
                    <xdr:col>10</xdr:col>
                    <xdr:colOff>0</xdr:colOff>
                    <xdr:row>10</xdr:row>
                    <xdr:rowOff>266700</xdr:rowOff>
                  </to>
                </anchor>
              </controlPr>
            </control>
          </mc:Choice>
        </mc:AlternateContent>
        <mc:AlternateContent xmlns:mc="http://schemas.openxmlformats.org/markup-compatibility/2006">
          <mc:Choice Requires="x14">
            <control shapeId="9218" r:id="rId13" name="Check Box 2">
              <controlPr defaultSize="0" autoFill="0" autoLine="0" autoPict="0">
                <anchor moveWithCells="1">
                  <from>
                    <xdr:col>10</xdr:col>
                    <xdr:colOff>0</xdr:colOff>
                    <xdr:row>10</xdr:row>
                    <xdr:rowOff>0</xdr:rowOff>
                  </from>
                  <to>
                    <xdr:col>14</xdr:col>
                    <xdr:colOff>0</xdr:colOff>
                    <xdr:row>10</xdr:row>
                    <xdr:rowOff>266700</xdr:rowOff>
                  </to>
                </anchor>
              </controlPr>
            </control>
          </mc:Choice>
        </mc:AlternateContent>
        <mc:AlternateContent xmlns:mc="http://schemas.openxmlformats.org/markup-compatibility/2006">
          <mc:Choice Requires="x14">
            <control shapeId="9733" r:id="rId14" name="Check Box 517">
              <controlPr defaultSize="0" autoFill="0" autoLine="0" autoPict="0">
                <anchor moveWithCells="1">
                  <from>
                    <xdr:col>37</xdr:col>
                    <xdr:colOff>28575</xdr:colOff>
                    <xdr:row>12</xdr:row>
                    <xdr:rowOff>19050</xdr:rowOff>
                  </from>
                  <to>
                    <xdr:col>38</xdr:col>
                    <xdr:colOff>123825</xdr:colOff>
                    <xdr:row>12</xdr:row>
                    <xdr:rowOff>219075</xdr:rowOff>
                  </to>
                </anchor>
              </controlPr>
            </control>
          </mc:Choice>
        </mc:AlternateContent>
        <mc:AlternateContent xmlns:mc="http://schemas.openxmlformats.org/markup-compatibility/2006">
          <mc:Choice Requires="x14">
            <control shapeId="9734" r:id="rId15" name="Check Box 518">
              <controlPr defaultSize="0" autoFill="0" autoLine="0" autoPict="0">
                <anchor moveWithCells="1">
                  <from>
                    <xdr:col>37</xdr:col>
                    <xdr:colOff>28575</xdr:colOff>
                    <xdr:row>13</xdr:row>
                    <xdr:rowOff>28575</xdr:rowOff>
                  </from>
                  <to>
                    <xdr:col>38</xdr:col>
                    <xdr:colOff>114300</xdr:colOff>
                    <xdr:row>13</xdr:row>
                    <xdr:rowOff>219075</xdr:rowOff>
                  </to>
                </anchor>
              </controlPr>
            </control>
          </mc:Choice>
        </mc:AlternateContent>
        <mc:AlternateContent xmlns:mc="http://schemas.openxmlformats.org/markup-compatibility/2006">
          <mc:Choice Requires="x14">
            <control shapeId="9735" r:id="rId16" name="Check Box 519">
              <controlPr defaultSize="0" autoFill="0" autoLine="0" autoPict="0">
                <anchor moveWithCells="1">
                  <from>
                    <xdr:col>37</xdr:col>
                    <xdr:colOff>28575</xdr:colOff>
                    <xdr:row>14</xdr:row>
                    <xdr:rowOff>57150</xdr:rowOff>
                  </from>
                  <to>
                    <xdr:col>38</xdr:col>
                    <xdr:colOff>66675</xdr:colOff>
                    <xdr:row>14</xdr:row>
                    <xdr:rowOff>238125</xdr:rowOff>
                  </to>
                </anchor>
              </controlPr>
            </control>
          </mc:Choice>
        </mc:AlternateContent>
        <mc:AlternateContent xmlns:mc="http://schemas.openxmlformats.org/markup-compatibility/2006">
          <mc:Choice Requires="x14">
            <control shapeId="23566" r:id="rId17" name="Option Button 1038">
              <controlPr defaultSize="0" autoFill="0" autoLine="0" autoPict="0">
                <anchor moveWithCells="1">
                  <from>
                    <xdr:col>87</xdr:col>
                    <xdr:colOff>114300</xdr:colOff>
                    <xdr:row>8</xdr:row>
                    <xdr:rowOff>0</xdr:rowOff>
                  </from>
                  <to>
                    <xdr:col>95</xdr:col>
                    <xdr:colOff>9525</xdr:colOff>
                    <xdr:row>9</xdr:row>
                    <xdr:rowOff>19050</xdr:rowOff>
                  </to>
                </anchor>
              </controlPr>
            </control>
          </mc:Choice>
        </mc:AlternateContent>
        <mc:AlternateContent xmlns:mc="http://schemas.openxmlformats.org/markup-compatibility/2006">
          <mc:Choice Requires="x14">
            <control shapeId="23567" r:id="rId18" name="Check Box 1039">
              <controlPr defaultSize="0" autoFill="0" autoLine="0" autoPict="0">
                <anchor moveWithCells="1">
                  <from>
                    <xdr:col>2</xdr:col>
                    <xdr:colOff>9525</xdr:colOff>
                    <xdr:row>3</xdr:row>
                    <xdr:rowOff>19050</xdr:rowOff>
                  </from>
                  <to>
                    <xdr:col>3</xdr:col>
                    <xdr:colOff>114300</xdr:colOff>
                    <xdr:row>3</xdr:row>
                    <xdr:rowOff>161925</xdr:rowOff>
                  </to>
                </anchor>
              </controlPr>
            </control>
          </mc:Choice>
        </mc:AlternateContent>
        <mc:AlternateContent xmlns:mc="http://schemas.openxmlformats.org/markup-compatibility/2006">
          <mc:Choice Requires="x14">
            <control shapeId="23571" r:id="rId19" name="Check Box 1043">
              <controlPr defaultSize="0" autoFill="0" autoLine="0" autoPict="0">
                <anchor moveWithCells="1">
                  <from>
                    <xdr:col>2</xdr:col>
                    <xdr:colOff>9525</xdr:colOff>
                    <xdr:row>4</xdr:row>
                    <xdr:rowOff>19050</xdr:rowOff>
                  </from>
                  <to>
                    <xdr:col>3</xdr:col>
                    <xdr:colOff>114300</xdr:colOff>
                    <xdr:row>4</xdr:row>
                    <xdr:rowOff>161925</xdr:rowOff>
                  </to>
                </anchor>
              </controlPr>
            </control>
          </mc:Choice>
        </mc:AlternateContent>
        <mc:AlternateContent xmlns:mc="http://schemas.openxmlformats.org/markup-compatibility/2006">
          <mc:Choice Requires="x14">
            <control shapeId="23572" r:id="rId20" name="Check Box 1044">
              <controlPr defaultSize="0" autoFill="0" autoLine="0" autoPict="0">
                <anchor moveWithCells="1">
                  <from>
                    <xdr:col>2</xdr:col>
                    <xdr:colOff>9525</xdr:colOff>
                    <xdr:row>5</xdr:row>
                    <xdr:rowOff>19050</xdr:rowOff>
                  </from>
                  <to>
                    <xdr:col>3</xdr:col>
                    <xdr:colOff>114300</xdr:colOff>
                    <xdr:row>5</xdr:row>
                    <xdr:rowOff>161925</xdr:rowOff>
                  </to>
                </anchor>
              </controlPr>
            </control>
          </mc:Choice>
        </mc:AlternateContent>
        <mc:AlternateContent xmlns:mc="http://schemas.openxmlformats.org/markup-compatibility/2006">
          <mc:Choice Requires="x14">
            <control shapeId="23573" r:id="rId21" name="Check Box 1045">
              <controlPr defaultSize="0" autoFill="0" autoLine="0" autoPict="0">
                <anchor moveWithCells="1">
                  <from>
                    <xdr:col>2</xdr:col>
                    <xdr:colOff>9525</xdr:colOff>
                    <xdr:row>6</xdr:row>
                    <xdr:rowOff>19050</xdr:rowOff>
                  </from>
                  <to>
                    <xdr:col>3</xdr:col>
                    <xdr:colOff>114300</xdr:colOff>
                    <xdr:row>6</xdr:row>
                    <xdr:rowOff>161925</xdr:rowOff>
                  </to>
                </anchor>
              </controlPr>
            </control>
          </mc:Choice>
        </mc:AlternateContent>
        <mc:AlternateContent xmlns:mc="http://schemas.openxmlformats.org/markup-compatibility/2006">
          <mc:Choice Requires="x14">
            <control shapeId="2" r:id="rId22" name="Group Box 493">
              <controlPr defaultSize="0" autoFill="0" autoPict="0">
                <anchor moveWithCells="1" sizeWithCells="1">
                  <from>
                    <xdr:col>70</xdr:col>
                    <xdr:colOff>9525</xdr:colOff>
                    <xdr:row>12</xdr:row>
                    <xdr:rowOff>0</xdr:rowOff>
                  </from>
                  <to>
                    <xdr:col>91</xdr:col>
                    <xdr:colOff>28575</xdr:colOff>
                    <xdr:row>13</xdr:row>
                    <xdr:rowOff>0</xdr:rowOff>
                  </to>
                </anchor>
              </controlPr>
            </control>
          </mc:Choice>
        </mc:AlternateContent>
        <mc:AlternateContent xmlns:mc="http://schemas.openxmlformats.org/markup-compatibility/2006">
          <mc:Choice Requires="x14">
            <control shapeId="3" r:id="rId23" name="Option Button 494">
              <controlPr defaultSize="0" autoFill="0" autoLine="0" autoPict="0">
                <anchor moveWithCells="1" sizeWithCells="1">
                  <from>
                    <xdr:col>70</xdr:col>
                    <xdr:colOff>123825</xdr:colOff>
                    <xdr:row>12</xdr:row>
                    <xdr:rowOff>66675</xdr:rowOff>
                  </from>
                  <to>
                    <xdr:col>73</xdr:col>
                    <xdr:colOff>123825</xdr:colOff>
                    <xdr:row>12</xdr:row>
                    <xdr:rowOff>238125</xdr:rowOff>
                  </to>
                </anchor>
              </controlPr>
            </control>
          </mc:Choice>
        </mc:AlternateContent>
        <mc:AlternateContent xmlns:mc="http://schemas.openxmlformats.org/markup-compatibility/2006">
          <mc:Choice Requires="x14">
            <control shapeId="4" r:id="rId24" name="Option Button 495">
              <controlPr defaultSize="0" autoFill="0" autoLine="0" autoPict="0">
                <anchor moveWithCells="1" sizeWithCells="1">
                  <from>
                    <xdr:col>86</xdr:col>
                    <xdr:colOff>38100</xdr:colOff>
                    <xdr:row>12</xdr:row>
                    <xdr:rowOff>38100</xdr:rowOff>
                  </from>
                  <to>
                    <xdr:col>90</xdr:col>
                    <xdr:colOff>9525</xdr:colOff>
                    <xdr:row>12</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D764E-2CB5-4F82-9285-38AA057E79F4}">
  <sheetPr>
    <tabColor rgb="FFFF0000"/>
  </sheetPr>
  <dimension ref="A1:CS154"/>
  <sheetViews>
    <sheetView view="pageBreakPreview" topLeftCell="C1" zoomScaleNormal="100" zoomScaleSheetLayoutView="100" workbookViewId="0">
      <selection activeCell="BA22" sqref="BA22"/>
    </sheetView>
  </sheetViews>
  <sheetFormatPr defaultColWidth="1.875" defaultRowHeight="7.5" customHeight="1" x14ac:dyDescent="0.15"/>
  <cols>
    <col min="1" max="2" width="6.125" style="86" hidden="1" customWidth="1"/>
    <col min="3" max="5" width="1.875" style="86"/>
    <col min="6" max="6" width="1.875" style="86" customWidth="1"/>
    <col min="7" max="67" width="1.875" style="86"/>
    <col min="68" max="68" width="2.5" style="86" customWidth="1"/>
    <col min="69" max="70" width="1.875" style="86"/>
    <col min="71" max="71" width="2.375" style="86" bestFit="1" customWidth="1"/>
    <col min="72" max="73" width="1.875" style="86"/>
    <col min="74" max="74" width="1.625" style="86" customWidth="1"/>
    <col min="75" max="75" width="2.625" style="86" customWidth="1"/>
    <col min="76" max="78" width="1.875" style="86"/>
    <col min="79" max="79" width="1.125" style="86" customWidth="1"/>
    <col min="80" max="80" width="2.25" style="86" customWidth="1"/>
    <col min="81" max="92" width="1.875" style="86"/>
    <col min="93" max="93" width="1.875" style="305"/>
    <col min="94" max="94" width="5.125" style="86" hidden="1" customWidth="1"/>
    <col min="95" max="95" width="2.375" style="86" bestFit="1" customWidth="1"/>
    <col min="96" max="16384" width="1.875" style="86"/>
  </cols>
  <sheetData>
    <row r="1" spans="1:97" ht="21" customHeight="1" x14ac:dyDescent="0.15">
      <c r="A1" s="305"/>
      <c r="B1" s="305"/>
      <c r="C1" s="881" t="s">
        <v>199</v>
      </c>
      <c r="D1" s="874"/>
      <c r="E1" s="874"/>
      <c r="F1" s="874"/>
      <c r="G1" s="874"/>
      <c r="H1" s="874"/>
      <c r="I1" s="874"/>
      <c r="J1" s="874" t="s">
        <v>149</v>
      </c>
      <c r="K1" s="874"/>
      <c r="L1" s="874"/>
      <c r="M1" s="874"/>
      <c r="N1" s="984">
        <v>6</v>
      </c>
      <c r="O1" s="984"/>
      <c r="P1" s="984"/>
      <c r="Q1" s="874" t="s">
        <v>200</v>
      </c>
      <c r="R1" s="874"/>
      <c r="S1" s="985">
        <v>8</v>
      </c>
      <c r="T1" s="985"/>
      <c r="U1" s="874" t="s">
        <v>201</v>
      </c>
      <c r="V1" s="874"/>
      <c r="W1" s="985">
        <v>8</v>
      </c>
      <c r="X1" s="985"/>
      <c r="Y1" s="874" t="s">
        <v>20</v>
      </c>
      <c r="Z1" s="874"/>
      <c r="AA1" s="319"/>
      <c r="AB1" s="319"/>
      <c r="AC1" s="319"/>
      <c r="AD1" s="319"/>
      <c r="AE1" s="319"/>
      <c r="AF1" s="319"/>
      <c r="AG1" s="319"/>
      <c r="AH1" s="319"/>
      <c r="AI1" s="319"/>
      <c r="AJ1" s="319"/>
      <c r="AK1" s="319"/>
      <c r="AL1" s="319"/>
      <c r="AM1" s="863" t="s">
        <v>147</v>
      </c>
      <c r="AN1" s="863"/>
      <c r="AO1" s="863"/>
      <c r="AP1" s="863"/>
      <c r="AQ1" s="863"/>
      <c r="AR1" s="863"/>
      <c r="AS1" s="863"/>
      <c r="AT1" s="863"/>
      <c r="AU1" s="863"/>
      <c r="AV1" s="863"/>
      <c r="AW1" s="863"/>
      <c r="AX1" s="863"/>
      <c r="AY1" s="863"/>
      <c r="AZ1" s="863"/>
      <c r="BA1" s="863"/>
      <c r="BB1" s="863"/>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38" t="s">
        <v>150</v>
      </c>
      <c r="CA1" s="319"/>
      <c r="CB1" s="319"/>
      <c r="CC1" s="319"/>
      <c r="CD1" s="319"/>
      <c r="CE1" s="319"/>
      <c r="CF1" s="319"/>
      <c r="CG1" s="319"/>
      <c r="CH1" s="319"/>
      <c r="CI1" s="319"/>
      <c r="CJ1" s="338" t="s">
        <v>549</v>
      </c>
      <c r="CK1" s="319"/>
      <c r="CL1" s="319"/>
      <c r="CM1" s="319"/>
      <c r="CN1" s="327"/>
    </row>
    <row r="2" spans="1:97" ht="4.5" customHeight="1" x14ac:dyDescent="0.15">
      <c r="A2" s="305"/>
      <c r="B2" s="305"/>
      <c r="C2" s="339"/>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21"/>
    </row>
    <row r="3" spans="1:97" ht="15.75" customHeight="1" x14ac:dyDescent="0.15">
      <c r="A3" s="305"/>
      <c r="B3" s="355"/>
      <c r="C3" s="340" t="s">
        <v>167</v>
      </c>
      <c r="D3" s="306"/>
      <c r="E3" s="306"/>
      <c r="F3" s="306"/>
      <c r="G3" s="307"/>
      <c r="H3" s="307"/>
      <c r="I3" s="352"/>
      <c r="J3" s="352"/>
      <c r="K3" s="352"/>
      <c r="L3" s="309"/>
      <c r="M3" s="310" t="s">
        <v>179</v>
      </c>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864" t="s">
        <v>168</v>
      </c>
      <c r="BE3" s="864"/>
      <c r="BF3" s="864"/>
      <c r="BG3" s="864"/>
      <c r="BH3" s="870" t="s">
        <v>171</v>
      </c>
      <c r="BI3" s="870"/>
      <c r="BJ3" s="870"/>
      <c r="BK3" s="990" t="s">
        <v>558</v>
      </c>
      <c r="BL3" s="990"/>
      <c r="BM3" s="990"/>
      <c r="BN3" s="870" t="s">
        <v>173</v>
      </c>
      <c r="BO3" s="870"/>
      <c r="BP3" s="870"/>
      <c r="BQ3" s="870" t="s">
        <v>170</v>
      </c>
      <c r="BR3" s="870"/>
      <c r="BS3" s="870"/>
      <c r="BT3" s="870" t="s">
        <v>172</v>
      </c>
      <c r="BU3" s="870"/>
      <c r="BV3" s="870"/>
      <c r="BW3" s="463"/>
      <c r="BX3" s="463"/>
      <c r="BY3" s="463"/>
      <c r="BZ3" s="355"/>
      <c r="CA3" s="355"/>
      <c r="CB3" s="355"/>
      <c r="CC3" s="355"/>
      <c r="CD3" s="355"/>
      <c r="CE3" s="355"/>
      <c r="CF3" s="355"/>
      <c r="CG3" s="355"/>
      <c r="CH3" s="355"/>
      <c r="CI3" s="355"/>
      <c r="CJ3" s="355"/>
      <c r="CK3" s="355"/>
      <c r="CL3" s="355"/>
      <c r="CM3" s="355"/>
      <c r="CN3" s="321"/>
    </row>
    <row r="4" spans="1:97" ht="13.5" customHeight="1" x14ac:dyDescent="0.15">
      <c r="A4" s="305" t="b">
        <v>0</v>
      </c>
      <c r="B4" s="355"/>
      <c r="C4" s="856"/>
      <c r="D4" s="857"/>
      <c r="E4" s="838" t="str">
        <f>IF(A4=TRUE,"","未")</f>
        <v>未</v>
      </c>
      <c r="F4" s="838"/>
      <c r="G4" s="91" t="s">
        <v>180</v>
      </c>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7"/>
      <c r="BB4" s="355"/>
      <c r="BC4" s="355"/>
      <c r="BD4" s="864"/>
      <c r="BE4" s="864"/>
      <c r="BF4" s="864"/>
      <c r="BG4" s="864"/>
      <c r="BH4" s="813"/>
      <c r="BI4" s="813"/>
      <c r="BJ4" s="813"/>
      <c r="BK4" s="813"/>
      <c r="BL4" s="813"/>
      <c r="BM4" s="813"/>
      <c r="BN4" s="813"/>
      <c r="BO4" s="813"/>
      <c r="BP4" s="813"/>
      <c r="BQ4" s="813"/>
      <c r="BR4" s="813"/>
      <c r="BS4" s="813"/>
      <c r="BT4" s="813"/>
      <c r="BU4" s="813"/>
      <c r="BV4" s="813"/>
      <c r="BW4" s="463"/>
      <c r="BX4" s="463"/>
      <c r="BY4" s="463"/>
      <c r="BZ4" s="355"/>
      <c r="CA4" s="355"/>
      <c r="CB4" s="355"/>
      <c r="CC4" s="355"/>
      <c r="CD4" s="355"/>
      <c r="CE4" s="355"/>
      <c r="CF4" s="355"/>
      <c r="CG4" s="355"/>
      <c r="CH4" s="355"/>
      <c r="CI4" s="355"/>
      <c r="CJ4" s="355"/>
      <c r="CK4" s="355"/>
      <c r="CL4" s="355"/>
      <c r="CM4" s="355"/>
      <c r="CN4" s="321"/>
    </row>
    <row r="5" spans="1:97" ht="13.5" customHeight="1" x14ac:dyDescent="0.15">
      <c r="A5" s="305" t="b">
        <v>1</v>
      </c>
      <c r="B5" s="355"/>
      <c r="C5" s="856"/>
      <c r="D5" s="857"/>
      <c r="E5" s="839" t="str">
        <f>IF(A5=TRUE,"","未")</f>
        <v/>
      </c>
      <c r="F5" s="839"/>
      <c r="G5" s="90" t="s">
        <v>492</v>
      </c>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9"/>
      <c r="BB5" s="355"/>
      <c r="BC5" s="355"/>
      <c r="BD5" s="864"/>
      <c r="BE5" s="864"/>
      <c r="BF5" s="864"/>
      <c r="BG5" s="864"/>
      <c r="BH5" s="813"/>
      <c r="BI5" s="813"/>
      <c r="BJ5" s="813"/>
      <c r="BK5" s="813"/>
      <c r="BL5" s="813"/>
      <c r="BM5" s="813"/>
      <c r="BN5" s="813"/>
      <c r="BO5" s="813"/>
      <c r="BP5" s="813"/>
      <c r="BQ5" s="813"/>
      <c r="BR5" s="813"/>
      <c r="BS5" s="813"/>
      <c r="BT5" s="813"/>
      <c r="BU5" s="813"/>
      <c r="BV5" s="813"/>
      <c r="BW5" s="463"/>
      <c r="BX5" s="463"/>
      <c r="BY5" s="463"/>
      <c r="BZ5" s="355"/>
      <c r="CA5" s="355"/>
      <c r="CB5" s="355"/>
      <c r="CC5" s="355"/>
      <c r="CD5" s="355"/>
      <c r="CE5" s="355"/>
      <c r="CF5" s="355"/>
      <c r="CG5" s="355"/>
      <c r="CH5" s="355"/>
      <c r="CI5" s="355"/>
      <c r="CJ5" s="355"/>
      <c r="CK5" s="355"/>
      <c r="CL5" s="355"/>
      <c r="CM5" s="355"/>
      <c r="CN5" s="321"/>
    </row>
    <row r="6" spans="1:97" ht="13.5" customHeight="1" x14ac:dyDescent="0.15">
      <c r="A6" s="305" t="b">
        <v>1</v>
      </c>
      <c r="B6" s="355"/>
      <c r="C6" s="856"/>
      <c r="D6" s="857"/>
      <c r="E6" s="839" t="str">
        <f>IF(A6=TRUE,"","未")</f>
        <v/>
      </c>
      <c r="F6" s="839"/>
      <c r="G6" s="92" t="s">
        <v>493</v>
      </c>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1"/>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5"/>
      <c r="CN6" s="321"/>
      <c r="CP6" s="305"/>
      <c r="CQ6" s="305"/>
      <c r="CR6" s="305"/>
      <c r="CS6" s="305"/>
    </row>
    <row r="7" spans="1:97" ht="13.5" customHeight="1" x14ac:dyDescent="0.15">
      <c r="A7" s="305" t="b">
        <v>1</v>
      </c>
      <c r="B7" s="355"/>
      <c r="C7" s="856"/>
      <c r="D7" s="857"/>
      <c r="E7" s="840" t="str">
        <f>IF(A7=TRUE,"","未")</f>
        <v/>
      </c>
      <c r="F7" s="840"/>
      <c r="G7" s="93" t="s">
        <v>494</v>
      </c>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3"/>
      <c r="BB7" s="355"/>
      <c r="BC7" s="355"/>
      <c r="BD7" s="871"/>
      <c r="BE7" s="871"/>
      <c r="BF7" s="871"/>
      <c r="BG7" s="312" t="s">
        <v>174</v>
      </c>
      <c r="BH7" s="313" t="s">
        <v>175</v>
      </c>
      <c r="BI7" s="313"/>
      <c r="BJ7" s="313"/>
      <c r="BK7" s="313"/>
      <c r="BL7" s="313"/>
      <c r="BM7" s="355"/>
      <c r="BN7" s="355"/>
      <c r="BO7" s="96"/>
      <c r="BP7" s="96"/>
      <c r="BQ7" s="96"/>
      <c r="BR7" s="312" t="s">
        <v>174</v>
      </c>
      <c r="BS7" s="313" t="s">
        <v>176</v>
      </c>
      <c r="BT7" s="313"/>
      <c r="BU7" s="313"/>
      <c r="BV7" s="313"/>
      <c r="BW7" s="313"/>
      <c r="BX7" s="95"/>
      <c r="BY7" s="95"/>
      <c r="BZ7" s="95"/>
      <c r="CA7" s="355"/>
      <c r="CB7" s="355"/>
      <c r="CC7" s="355"/>
      <c r="CD7" s="355"/>
      <c r="CE7" s="355"/>
      <c r="CF7" s="831" t="s">
        <v>162</v>
      </c>
      <c r="CG7" s="831"/>
      <c r="CH7" s="358" t="s">
        <v>174</v>
      </c>
      <c r="CI7" s="713" t="s">
        <v>177</v>
      </c>
      <c r="CJ7" s="713"/>
      <c r="CK7" s="713"/>
      <c r="CL7" s="713"/>
      <c r="CM7" s="713"/>
      <c r="CN7" s="321"/>
    </row>
    <row r="8" spans="1:97" s="305" customFormat="1" ht="3" customHeight="1" thickBot="1" x14ac:dyDescent="0.2">
      <c r="C8" s="920"/>
      <c r="D8" s="921"/>
      <c r="E8" s="921"/>
      <c r="F8" s="921"/>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922"/>
      <c r="AN8" s="922"/>
      <c r="AO8" s="922"/>
      <c r="AP8" s="922"/>
      <c r="AQ8" s="922"/>
      <c r="AR8" s="922"/>
      <c r="AS8" s="922"/>
      <c r="AT8" s="922"/>
      <c r="AU8" s="922"/>
      <c r="AV8" s="922"/>
      <c r="AW8" s="922"/>
      <c r="AX8" s="922"/>
      <c r="AY8" s="922"/>
      <c r="AZ8" s="922"/>
      <c r="BA8" s="922"/>
      <c r="BB8" s="922"/>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311"/>
      <c r="CA8" s="355"/>
      <c r="CB8" s="355"/>
      <c r="CC8" s="355"/>
      <c r="CD8" s="355"/>
      <c r="CE8" s="355"/>
      <c r="CF8" s="355"/>
      <c r="CG8" s="355"/>
      <c r="CH8" s="355"/>
      <c r="CI8" s="355"/>
      <c r="CJ8" s="311"/>
      <c r="CK8" s="355"/>
      <c r="CL8" s="355"/>
      <c r="CM8" s="355"/>
      <c r="CN8" s="321"/>
    </row>
    <row r="9" spans="1:97" ht="21" customHeight="1" x14ac:dyDescent="0.15">
      <c r="A9" s="305"/>
      <c r="B9" s="305"/>
      <c r="C9" s="923" t="s">
        <v>30</v>
      </c>
      <c r="D9" s="924"/>
      <c r="E9" s="924"/>
      <c r="F9" s="925"/>
      <c r="G9" s="1025" t="s">
        <v>203</v>
      </c>
      <c r="H9" s="1026"/>
      <c r="I9" s="1026"/>
      <c r="J9" s="1026"/>
      <c r="K9" s="1026"/>
      <c r="L9" s="1026"/>
      <c r="M9" s="1026"/>
      <c r="N9" s="1026"/>
      <c r="O9" s="1026"/>
      <c r="P9" s="1026"/>
      <c r="Q9" s="1026"/>
      <c r="R9" s="1026"/>
      <c r="S9" s="1026"/>
      <c r="T9" s="1026"/>
      <c r="U9" s="1026"/>
      <c r="V9" s="1026"/>
      <c r="W9" s="1027"/>
      <c r="X9" s="1028" t="s">
        <v>30</v>
      </c>
      <c r="Y9" s="1026"/>
      <c r="Z9" s="1027"/>
      <c r="AA9" s="1029" t="s">
        <v>205</v>
      </c>
      <c r="AB9" s="1030"/>
      <c r="AC9" s="1030"/>
      <c r="AD9" s="1030"/>
      <c r="AE9" s="1030"/>
      <c r="AF9" s="1030"/>
      <c r="AG9" s="1030"/>
      <c r="AH9" s="1030"/>
      <c r="AI9" s="1030"/>
      <c r="AJ9" s="1030"/>
      <c r="AK9" s="1031"/>
      <c r="AL9" s="1032" t="s">
        <v>30</v>
      </c>
      <c r="AM9" s="1032"/>
      <c r="AN9" s="1033"/>
      <c r="AO9" s="1029" t="s">
        <v>400</v>
      </c>
      <c r="AP9" s="1030"/>
      <c r="AQ9" s="1030"/>
      <c r="AR9" s="1030"/>
      <c r="AS9" s="1030"/>
      <c r="AT9" s="1030"/>
      <c r="AU9" s="1030"/>
      <c r="AV9" s="1030"/>
      <c r="AW9" s="1030"/>
      <c r="AX9" s="1030"/>
      <c r="AY9" s="1031"/>
      <c r="AZ9" s="999" t="s">
        <v>140</v>
      </c>
      <c r="BA9" s="1000"/>
      <c r="BB9" s="1001" t="s">
        <v>208</v>
      </c>
      <c r="BC9" s="1001"/>
      <c r="BD9" s="1001"/>
      <c r="BE9" s="1001"/>
      <c r="BF9" s="1001"/>
      <c r="BG9" s="1001"/>
      <c r="BH9" s="1001"/>
      <c r="BI9" s="1002"/>
      <c r="BJ9" s="818" t="s">
        <v>155</v>
      </c>
      <c r="BK9" s="819"/>
      <c r="BL9" s="819"/>
      <c r="BM9" s="819"/>
      <c r="BN9" s="819"/>
      <c r="BO9" s="819"/>
      <c r="BP9" s="819"/>
      <c r="BQ9" s="819"/>
      <c r="BR9" s="819"/>
      <c r="BS9" s="819"/>
      <c r="BT9" s="819"/>
      <c r="BU9" s="819"/>
      <c r="BV9" s="819"/>
      <c r="BW9" s="819"/>
      <c r="BX9" s="819"/>
      <c r="BY9" s="819"/>
      <c r="BZ9" s="819"/>
      <c r="CA9" s="819"/>
      <c r="CB9" s="819"/>
      <c r="CC9" s="819"/>
      <c r="CD9" s="819"/>
      <c r="CE9" s="819"/>
      <c r="CF9" s="819"/>
      <c r="CG9" s="819"/>
      <c r="CH9" s="819"/>
      <c r="CI9" s="887" t="str">
        <f>IF(OR(CP9=1,CP9=2),"","未")</f>
        <v/>
      </c>
      <c r="CJ9" s="887"/>
      <c r="CK9" s="319"/>
      <c r="CL9" s="823"/>
      <c r="CM9" s="823"/>
      <c r="CN9" s="905"/>
      <c r="CP9" s="86">
        <v>2</v>
      </c>
    </row>
    <row r="10" spans="1:97" ht="21" customHeight="1" thickBot="1" x14ac:dyDescent="0.2">
      <c r="A10" s="305"/>
      <c r="B10" s="305"/>
      <c r="C10" s="974" t="s">
        <v>0</v>
      </c>
      <c r="D10" s="781"/>
      <c r="E10" s="781"/>
      <c r="F10" s="975"/>
      <c r="G10" s="1016" t="s">
        <v>202</v>
      </c>
      <c r="H10" s="1017"/>
      <c r="I10" s="1017"/>
      <c r="J10" s="1017"/>
      <c r="K10" s="1017"/>
      <c r="L10" s="1017"/>
      <c r="M10" s="1017"/>
      <c r="N10" s="1017"/>
      <c r="O10" s="1017"/>
      <c r="P10" s="1017"/>
      <c r="Q10" s="1017"/>
      <c r="R10" s="1017"/>
      <c r="S10" s="1017"/>
      <c r="T10" s="1017"/>
      <c r="U10" s="1017"/>
      <c r="V10" s="1017"/>
      <c r="W10" s="1018"/>
      <c r="X10" s="1019" t="s">
        <v>145</v>
      </c>
      <c r="Y10" s="1017"/>
      <c r="Z10" s="1018"/>
      <c r="AA10" s="1020" t="s">
        <v>206</v>
      </c>
      <c r="AB10" s="1021"/>
      <c r="AC10" s="1021"/>
      <c r="AD10" s="1021"/>
      <c r="AE10" s="1021"/>
      <c r="AF10" s="1021"/>
      <c r="AG10" s="1021"/>
      <c r="AH10" s="1021"/>
      <c r="AI10" s="1021"/>
      <c r="AJ10" s="1021"/>
      <c r="AK10" s="1022"/>
      <c r="AL10" s="1023" t="s">
        <v>22</v>
      </c>
      <c r="AM10" s="1023"/>
      <c r="AN10" s="1024"/>
      <c r="AO10" s="1020" t="s">
        <v>204</v>
      </c>
      <c r="AP10" s="1021"/>
      <c r="AQ10" s="1021"/>
      <c r="AR10" s="1021"/>
      <c r="AS10" s="1021"/>
      <c r="AT10" s="1021"/>
      <c r="AU10" s="1021"/>
      <c r="AV10" s="1021"/>
      <c r="AW10" s="1021"/>
      <c r="AX10" s="1021"/>
      <c r="AY10" s="1022"/>
      <c r="AZ10" s="1035" t="s">
        <v>26</v>
      </c>
      <c r="BA10" s="1036"/>
      <c r="BB10" s="1037" t="s">
        <v>209</v>
      </c>
      <c r="BC10" s="1038"/>
      <c r="BD10" s="1038"/>
      <c r="BE10" s="1038"/>
      <c r="BF10" s="1038"/>
      <c r="BG10" s="1038"/>
      <c r="BH10" s="1038"/>
      <c r="BI10" s="1039"/>
      <c r="BJ10" s="820"/>
      <c r="BK10" s="821"/>
      <c r="BL10" s="821"/>
      <c r="BM10" s="821"/>
      <c r="BN10" s="821"/>
      <c r="BO10" s="821"/>
      <c r="BP10" s="821"/>
      <c r="BQ10" s="821"/>
      <c r="BR10" s="821"/>
      <c r="BS10" s="821"/>
      <c r="BT10" s="821"/>
      <c r="BU10" s="821"/>
      <c r="BV10" s="821"/>
      <c r="BW10" s="821"/>
      <c r="BX10" s="821"/>
      <c r="BY10" s="821"/>
      <c r="BZ10" s="821"/>
      <c r="CA10" s="821"/>
      <c r="CB10" s="821"/>
      <c r="CC10" s="821"/>
      <c r="CD10" s="821"/>
      <c r="CE10" s="821"/>
      <c r="CF10" s="821"/>
      <c r="CG10" s="821"/>
      <c r="CH10" s="821"/>
      <c r="CI10" s="904"/>
      <c r="CJ10" s="904"/>
      <c r="CK10" s="320"/>
      <c r="CL10" s="826"/>
      <c r="CM10" s="826"/>
      <c r="CN10" s="906"/>
    </row>
    <row r="11" spans="1:97" ht="22.5" customHeight="1" thickBot="1" x14ac:dyDescent="0.2">
      <c r="A11" s="305"/>
      <c r="B11" s="355"/>
      <c r="C11" s="976" t="s">
        <v>28</v>
      </c>
      <c r="D11" s="977"/>
      <c r="E11" s="977"/>
      <c r="F11" s="978"/>
      <c r="G11" s="355"/>
      <c r="H11" s="355"/>
      <c r="I11" s="355"/>
      <c r="J11" s="355"/>
      <c r="K11" s="355"/>
      <c r="L11" s="355"/>
      <c r="M11" s="355"/>
      <c r="N11" s="355"/>
      <c r="O11" s="322" t="s">
        <v>92</v>
      </c>
      <c r="P11" s="355"/>
      <c r="Q11" s="355"/>
      <c r="R11" s="355"/>
      <c r="S11" s="311"/>
      <c r="T11" s="353"/>
      <c r="U11" s="354"/>
      <c r="V11" s="354"/>
      <c r="W11" s="353"/>
      <c r="X11" s="355"/>
      <c r="Y11" s="355"/>
      <c r="Z11" s="355"/>
      <c r="AA11" s="355"/>
      <c r="AB11" s="355"/>
      <c r="AC11" s="355"/>
      <c r="AD11" s="355"/>
      <c r="AE11" s="355"/>
      <c r="AF11" s="355"/>
      <c r="AG11" s="355"/>
      <c r="AH11" s="355"/>
      <c r="AI11" s="355"/>
      <c r="AJ11" s="355"/>
      <c r="AK11" s="325"/>
      <c r="AL11" s="774" t="s">
        <v>148</v>
      </c>
      <c r="AM11" s="775"/>
      <c r="AN11" s="776"/>
      <c r="AO11" s="1040" t="s">
        <v>207</v>
      </c>
      <c r="AP11" s="1041"/>
      <c r="AQ11" s="1041"/>
      <c r="AR11" s="1041"/>
      <c r="AS11" s="1041"/>
      <c r="AT11" s="1041"/>
      <c r="AU11" s="1041"/>
      <c r="AV11" s="1041"/>
      <c r="AW11" s="1041"/>
      <c r="AX11" s="1041"/>
      <c r="AY11" s="1041"/>
      <c r="AZ11" s="964" t="s">
        <v>151</v>
      </c>
      <c r="BA11" s="952"/>
      <c r="BB11" s="1009" t="s">
        <v>208</v>
      </c>
      <c r="BC11" s="1009"/>
      <c r="BD11" s="1009"/>
      <c r="BE11" s="1009"/>
      <c r="BF11" s="1009"/>
      <c r="BG11" s="1009"/>
      <c r="BH11" s="1009"/>
      <c r="BI11" s="1042"/>
      <c r="BJ11" s="814" t="s">
        <v>156</v>
      </c>
      <c r="BK11" s="815"/>
      <c r="BL11" s="815"/>
      <c r="BM11" s="815"/>
      <c r="BN11" s="815"/>
      <c r="BO11" s="815"/>
      <c r="BP11" s="815"/>
      <c r="BQ11" s="887" t="str">
        <f>IF(OR(CP11=1,CP11=2),"","未")</f>
        <v/>
      </c>
      <c r="BR11" s="887"/>
      <c r="BS11" s="326" t="s">
        <v>153</v>
      </c>
      <c r="BT11" s="326"/>
      <c r="BU11" s="326"/>
      <c r="BV11" s="326"/>
      <c r="BW11" s="326"/>
      <c r="BX11" s="326"/>
      <c r="BY11" s="326"/>
      <c r="BZ11" s="326"/>
      <c r="CA11" s="326"/>
      <c r="CB11" s="326"/>
      <c r="CC11" s="326"/>
      <c r="CD11" s="326"/>
      <c r="CE11" s="326"/>
      <c r="CF11" s="326" t="s">
        <v>154</v>
      </c>
      <c r="CG11" s="326" t="s">
        <v>178</v>
      </c>
      <c r="CH11" s="326"/>
      <c r="CI11" s="326"/>
      <c r="CJ11" s="326"/>
      <c r="CK11" s="319"/>
      <c r="CL11" s="319"/>
      <c r="CM11" s="319"/>
      <c r="CN11" s="327"/>
      <c r="CP11" s="86">
        <v>1</v>
      </c>
    </row>
    <row r="12" spans="1:97" ht="22.5" customHeight="1" thickBot="1" x14ac:dyDescent="0.2">
      <c r="A12" s="305" t="b">
        <v>0</v>
      </c>
      <c r="B12" s="355"/>
      <c r="C12" s="714" t="s">
        <v>141</v>
      </c>
      <c r="D12" s="712"/>
      <c r="E12" s="1034" t="s">
        <v>210</v>
      </c>
      <c r="F12" s="1034"/>
      <c r="G12" s="1034"/>
      <c r="H12" s="90" t="s">
        <v>142</v>
      </c>
      <c r="I12" s="1034" t="s">
        <v>211</v>
      </c>
      <c r="J12" s="1034"/>
      <c r="K12" s="1034"/>
      <c r="L12" s="1034"/>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29"/>
      <c r="AL12" s="938" t="s">
        <v>158</v>
      </c>
      <c r="AM12" s="939"/>
      <c r="AN12" s="939"/>
      <c r="AO12" s="939"/>
      <c r="AP12" s="939"/>
      <c r="AQ12" s="939"/>
      <c r="AR12" s="939"/>
      <c r="AS12" s="939"/>
      <c r="AT12" s="939"/>
      <c r="AU12" s="939"/>
      <c r="AV12" s="939"/>
      <c r="AW12" s="939"/>
      <c r="AX12" s="939"/>
      <c r="AY12" s="939"/>
      <c r="AZ12" s="939"/>
      <c r="BA12" s="939"/>
      <c r="BB12" s="939"/>
      <c r="BC12" s="939"/>
      <c r="BD12" s="939"/>
      <c r="BE12" s="939"/>
      <c r="BF12" s="939"/>
      <c r="BG12" s="939"/>
      <c r="BH12" s="939"/>
      <c r="BI12" s="940"/>
      <c r="BJ12" s="889" t="s">
        <v>195</v>
      </c>
      <c r="BK12" s="815"/>
      <c r="BL12" s="815"/>
      <c r="BM12" s="815"/>
      <c r="BN12" s="815"/>
      <c r="BO12" s="815"/>
      <c r="BP12" s="815"/>
      <c r="BQ12" s="887" t="str">
        <f>IF(OR(CP12=1,CP12=2),"","未")</f>
        <v/>
      </c>
      <c r="BR12" s="887"/>
      <c r="BS12" s="328" t="s">
        <v>153</v>
      </c>
      <c r="BT12" s="328"/>
      <c r="BU12" s="328"/>
      <c r="BV12" s="328" t="s">
        <v>190</v>
      </c>
      <c r="BW12" s="329" t="s">
        <v>191</v>
      </c>
      <c r="BX12" s="1043">
        <v>1</v>
      </c>
      <c r="BY12" s="1043"/>
      <c r="BZ12" s="330" t="s">
        <v>192</v>
      </c>
      <c r="CA12" s="331"/>
      <c r="CB12" s="332" t="s">
        <v>193</v>
      </c>
      <c r="CC12" s="1044">
        <v>0</v>
      </c>
      <c r="CD12" s="1044"/>
      <c r="CE12" s="330" t="s">
        <v>192</v>
      </c>
      <c r="CF12" s="332"/>
      <c r="CG12" s="332" t="s">
        <v>14</v>
      </c>
      <c r="CH12" s="1043">
        <v>1</v>
      </c>
      <c r="CI12" s="1043"/>
      <c r="CJ12" s="333" t="s">
        <v>194</v>
      </c>
      <c r="CK12" s="319"/>
      <c r="CL12" s="319"/>
      <c r="CM12" s="319"/>
      <c r="CN12" s="327"/>
      <c r="CP12" s="86">
        <v>1</v>
      </c>
    </row>
    <row r="13" spans="1:97" ht="22.5" customHeight="1" thickBot="1" x14ac:dyDescent="0.2">
      <c r="A13" s="305" t="b">
        <v>1</v>
      </c>
      <c r="B13" s="355"/>
      <c r="C13" s="986" t="s">
        <v>212</v>
      </c>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879"/>
      <c r="AM13" s="880"/>
      <c r="AN13" s="943" t="str">
        <f>IF(A12=TRUE,"","未")</f>
        <v>未</v>
      </c>
      <c r="AO13" s="943"/>
      <c r="AP13" s="798" t="s">
        <v>159</v>
      </c>
      <c r="AQ13" s="798"/>
      <c r="AR13" s="798"/>
      <c r="AS13" s="798"/>
      <c r="AT13" s="798"/>
      <c r="AU13" s="798"/>
      <c r="AV13" s="798"/>
      <c r="AW13" s="798"/>
      <c r="AX13" s="798"/>
      <c r="AY13" s="798"/>
      <c r="AZ13" s="798"/>
      <c r="BA13" s="798"/>
      <c r="BB13" s="798"/>
      <c r="BC13" s="798"/>
      <c r="BD13" s="798"/>
      <c r="BE13" s="798"/>
      <c r="BF13" s="798"/>
      <c r="BG13" s="798"/>
      <c r="BH13" s="798"/>
      <c r="BI13" s="799"/>
      <c r="BJ13" s="889" t="s">
        <v>196</v>
      </c>
      <c r="BK13" s="957"/>
      <c r="BL13" s="957"/>
      <c r="BM13" s="957"/>
      <c r="BN13" s="957"/>
      <c r="BO13" s="957"/>
      <c r="BP13" s="957"/>
      <c r="BQ13" s="887" t="str">
        <f>IF(OR(CP13=1,CP13=2),"","未")</f>
        <v>未</v>
      </c>
      <c r="BR13" s="887"/>
      <c r="BS13" s="334" t="s">
        <v>153</v>
      </c>
      <c r="BT13" s="334"/>
      <c r="BU13" s="334"/>
      <c r="BV13" s="334"/>
      <c r="BW13" s="334"/>
      <c r="BX13" s="334" t="s">
        <v>190</v>
      </c>
      <c r="BY13" s="334"/>
      <c r="BZ13" s="334"/>
      <c r="CA13" s="334" t="s">
        <v>197</v>
      </c>
      <c r="CB13" s="334" t="s">
        <v>198</v>
      </c>
      <c r="CC13" s="334"/>
      <c r="CD13" s="334"/>
      <c r="CE13" s="334"/>
      <c r="CF13" s="334"/>
      <c r="CG13" s="334"/>
      <c r="CH13" s="334"/>
      <c r="CI13" s="334"/>
      <c r="CJ13" s="334"/>
      <c r="CK13" s="331"/>
      <c r="CL13" s="331"/>
      <c r="CM13" s="331"/>
      <c r="CN13" s="335"/>
      <c r="CP13" s="86">
        <v>0</v>
      </c>
    </row>
    <row r="14" spans="1:97" ht="21" customHeight="1" x14ac:dyDescent="0.15">
      <c r="A14" s="305" t="b">
        <v>1</v>
      </c>
      <c r="B14" s="355"/>
      <c r="C14" s="988"/>
      <c r="D14" s="989"/>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45"/>
      <c r="AM14" s="946"/>
      <c r="AN14" s="944" t="str">
        <f>IF(A13=TRUE,"","未")</f>
        <v/>
      </c>
      <c r="AO14" s="944"/>
      <c r="AP14" s="800" t="s">
        <v>160</v>
      </c>
      <c r="AQ14" s="800"/>
      <c r="AR14" s="800"/>
      <c r="AS14" s="800"/>
      <c r="AT14" s="800"/>
      <c r="AU14" s="800"/>
      <c r="AV14" s="800"/>
      <c r="AW14" s="800"/>
      <c r="AX14" s="800"/>
      <c r="AY14" s="800"/>
      <c r="AZ14" s="800"/>
      <c r="BA14" s="800"/>
      <c r="BB14" s="800"/>
      <c r="BC14" s="800"/>
      <c r="BD14" s="800"/>
      <c r="BE14" s="800"/>
      <c r="BF14" s="800"/>
      <c r="BG14" s="800"/>
      <c r="BH14" s="800"/>
      <c r="BI14" s="801"/>
      <c r="BJ14" s="947" t="s">
        <v>157</v>
      </c>
      <c r="BK14" s="948"/>
      <c r="BL14" s="948"/>
      <c r="BM14" s="949"/>
      <c r="BN14" s="1045" t="s">
        <v>213</v>
      </c>
      <c r="BO14" s="1045"/>
      <c r="BP14" s="1045"/>
      <c r="BQ14" s="1045"/>
      <c r="BR14" s="1045"/>
      <c r="BS14" s="1045"/>
      <c r="BT14" s="1045"/>
      <c r="BU14" s="1045"/>
      <c r="BV14" s="1045"/>
      <c r="BW14" s="1045"/>
      <c r="BX14" s="1045"/>
      <c r="BY14" s="1045"/>
      <c r="BZ14" s="1045"/>
      <c r="CA14" s="1045"/>
      <c r="CB14" s="1045"/>
      <c r="CC14" s="1045"/>
      <c r="CD14" s="1045"/>
      <c r="CE14" s="1045"/>
      <c r="CF14" s="1045"/>
      <c r="CG14" s="1045"/>
      <c r="CH14" s="1045"/>
      <c r="CI14" s="1045"/>
      <c r="CJ14" s="1045"/>
      <c r="CK14" s="1045"/>
      <c r="CL14" s="1045"/>
      <c r="CM14" s="1045"/>
      <c r="CN14" s="1046"/>
    </row>
    <row r="15" spans="1:97" ht="21" customHeight="1" thickBot="1" x14ac:dyDescent="0.2">
      <c r="A15" s="305"/>
      <c r="B15" s="305"/>
      <c r="C15" s="843" t="s">
        <v>1</v>
      </c>
      <c r="D15" s="844"/>
      <c r="E15" s="844"/>
      <c r="F15" s="845"/>
      <c r="G15" s="1049" t="s">
        <v>149</v>
      </c>
      <c r="H15" s="1049"/>
      <c r="I15" s="1050">
        <v>6</v>
      </c>
      <c r="J15" s="1050"/>
      <c r="K15" s="1049" t="s">
        <v>146</v>
      </c>
      <c r="L15" s="1049"/>
      <c r="M15" s="1051">
        <v>10</v>
      </c>
      <c r="N15" s="1051"/>
      <c r="O15" s="1049" t="s">
        <v>19</v>
      </c>
      <c r="P15" s="1049"/>
      <c r="Q15" s="1051">
        <v>18</v>
      </c>
      <c r="R15" s="1051"/>
      <c r="S15" s="1049" t="s">
        <v>20</v>
      </c>
      <c r="T15" s="1049"/>
      <c r="U15" s="1049" t="str">
        <f>IF(OR(I15="",M15="",Q15=""),"（　　　）～",TEXT(WEEKDAY(DATE(2018+I15,M15,Q15)),"(aaa) ～"))</f>
        <v>(金) ～</v>
      </c>
      <c r="V15" s="1049"/>
      <c r="W15" s="1049"/>
      <c r="X15" s="1049"/>
      <c r="Y15" s="1051">
        <v>10</v>
      </c>
      <c r="Z15" s="1051"/>
      <c r="AA15" s="1049" t="s">
        <v>19</v>
      </c>
      <c r="AB15" s="1049"/>
      <c r="AC15" s="1051">
        <v>20</v>
      </c>
      <c r="AD15" s="1051"/>
      <c r="AE15" s="1049" t="s">
        <v>20</v>
      </c>
      <c r="AF15" s="1049"/>
      <c r="AG15" s="1049" t="str">
        <f>IF(OR(I15="",Y15="",AC15=""),"（　　　）",TEXT(WEEKDAY(DATE(2018+I15,Y15,AC15)),"(aaa)"))</f>
        <v>(日)</v>
      </c>
      <c r="AH15" s="1049"/>
      <c r="AI15" s="1052"/>
      <c r="AJ15" s="867"/>
      <c r="AK15" s="868"/>
      <c r="AL15" s="890"/>
      <c r="AM15" s="891"/>
      <c r="AN15" s="869" t="str">
        <f>IF(A14=TRUE,"","未")</f>
        <v/>
      </c>
      <c r="AO15" s="869"/>
      <c r="AP15" s="941" t="s">
        <v>161</v>
      </c>
      <c r="AQ15" s="941"/>
      <c r="AR15" s="941"/>
      <c r="AS15" s="941"/>
      <c r="AT15" s="941"/>
      <c r="AU15" s="941"/>
      <c r="AV15" s="941"/>
      <c r="AW15" s="941"/>
      <c r="AX15" s="941"/>
      <c r="AY15" s="941"/>
      <c r="AZ15" s="941"/>
      <c r="BA15" s="941"/>
      <c r="BB15" s="941"/>
      <c r="BC15" s="941"/>
      <c r="BD15" s="941"/>
      <c r="BE15" s="941"/>
      <c r="BF15" s="941"/>
      <c r="BG15" s="941"/>
      <c r="BH15" s="941"/>
      <c r="BI15" s="942"/>
      <c r="BJ15" s="950"/>
      <c r="BK15" s="951"/>
      <c r="BL15" s="951"/>
      <c r="BM15" s="952"/>
      <c r="BN15" s="1047"/>
      <c r="BO15" s="1047"/>
      <c r="BP15" s="1047"/>
      <c r="BQ15" s="1047"/>
      <c r="BR15" s="1047"/>
      <c r="BS15" s="1047"/>
      <c r="BT15" s="1047"/>
      <c r="BU15" s="1047"/>
      <c r="BV15" s="1047"/>
      <c r="BW15" s="1047"/>
      <c r="BX15" s="1047"/>
      <c r="BY15" s="1047"/>
      <c r="BZ15" s="1047"/>
      <c r="CA15" s="1047"/>
      <c r="CB15" s="1047"/>
      <c r="CC15" s="1047"/>
      <c r="CD15" s="1047"/>
      <c r="CE15" s="1047"/>
      <c r="CF15" s="1047"/>
      <c r="CG15" s="1047"/>
      <c r="CH15" s="1047"/>
      <c r="CI15" s="1047"/>
      <c r="CJ15" s="1047"/>
      <c r="CK15" s="1047"/>
      <c r="CL15" s="1047"/>
      <c r="CM15" s="1047"/>
      <c r="CN15" s="1048"/>
    </row>
    <row r="16" spans="1:97" ht="10.5" customHeight="1" x14ac:dyDescent="0.15">
      <c r="A16" s="305"/>
      <c r="B16" s="305"/>
      <c r="C16" s="847" t="s">
        <v>7</v>
      </c>
      <c r="D16" s="848"/>
      <c r="E16" s="354"/>
      <c r="F16" s="336"/>
      <c r="G16" s="841" t="s">
        <v>144</v>
      </c>
      <c r="H16" s="778"/>
      <c r="I16" s="779"/>
      <c r="J16" s="783" t="s">
        <v>143</v>
      </c>
      <c r="K16" s="784"/>
      <c r="L16" s="784"/>
      <c r="M16" s="785"/>
      <c r="N16" s="777" t="s">
        <v>2</v>
      </c>
      <c r="O16" s="778"/>
      <c r="P16" s="778"/>
      <c r="Q16" s="779"/>
      <c r="R16" s="777" t="s">
        <v>3</v>
      </c>
      <c r="S16" s="778"/>
      <c r="T16" s="778"/>
      <c r="U16" s="779"/>
      <c r="V16" s="777" t="s">
        <v>4</v>
      </c>
      <c r="W16" s="778"/>
      <c r="X16" s="778"/>
      <c r="Y16" s="779"/>
      <c r="Z16" s="777" t="s">
        <v>18</v>
      </c>
      <c r="AA16" s="778"/>
      <c r="AB16" s="778"/>
      <c r="AC16" s="779"/>
      <c r="AD16" s="783" t="s">
        <v>513</v>
      </c>
      <c r="AE16" s="784"/>
      <c r="AF16" s="784"/>
      <c r="AG16" s="785"/>
      <c r="AH16" s="783" t="s">
        <v>512</v>
      </c>
      <c r="AI16" s="784"/>
      <c r="AJ16" s="784"/>
      <c r="AK16" s="785"/>
      <c r="AL16" s="778" t="s">
        <v>189</v>
      </c>
      <c r="AM16" s="778"/>
      <c r="AN16" s="778"/>
      <c r="AO16" s="789"/>
      <c r="AP16" s="778" t="s">
        <v>27</v>
      </c>
      <c r="AQ16" s="778"/>
      <c r="AR16" s="778"/>
      <c r="AS16" s="983"/>
      <c r="AT16" s="778" t="s">
        <v>23</v>
      </c>
      <c r="AU16" s="778"/>
      <c r="AV16" s="778"/>
      <c r="AW16" s="779"/>
      <c r="AX16" s="778" t="s">
        <v>152</v>
      </c>
      <c r="AY16" s="778"/>
      <c r="AZ16" s="778"/>
      <c r="BA16" s="789"/>
      <c r="BB16" s="822" t="s">
        <v>163</v>
      </c>
      <c r="BC16" s="823"/>
      <c r="BD16" s="823"/>
      <c r="BE16" s="824"/>
      <c r="BF16" s="316" t="s">
        <v>181</v>
      </c>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8"/>
    </row>
    <row r="17" spans="1:93" s="90" customFormat="1" ht="10.5" customHeight="1" x14ac:dyDescent="0.15">
      <c r="A17" s="355"/>
      <c r="B17" s="355"/>
      <c r="C17" s="849"/>
      <c r="D17" s="850"/>
      <c r="E17" s="302"/>
      <c r="F17" s="303"/>
      <c r="G17" s="842"/>
      <c r="H17" s="781"/>
      <c r="I17" s="782"/>
      <c r="J17" s="786"/>
      <c r="K17" s="787"/>
      <c r="L17" s="787"/>
      <c r="M17" s="788"/>
      <c r="N17" s="780"/>
      <c r="O17" s="781"/>
      <c r="P17" s="781"/>
      <c r="Q17" s="782"/>
      <c r="R17" s="780"/>
      <c r="S17" s="781"/>
      <c r="T17" s="781"/>
      <c r="U17" s="782"/>
      <c r="V17" s="780"/>
      <c r="W17" s="781"/>
      <c r="X17" s="781"/>
      <c r="Y17" s="782"/>
      <c r="Z17" s="780"/>
      <c r="AA17" s="781"/>
      <c r="AB17" s="781"/>
      <c r="AC17" s="782"/>
      <c r="AD17" s="786"/>
      <c r="AE17" s="787"/>
      <c r="AF17" s="787"/>
      <c r="AG17" s="788"/>
      <c r="AH17" s="786"/>
      <c r="AI17" s="787"/>
      <c r="AJ17" s="787"/>
      <c r="AK17" s="788"/>
      <c r="AL17" s="781"/>
      <c r="AM17" s="781"/>
      <c r="AN17" s="781"/>
      <c r="AO17" s="790"/>
      <c r="AP17" s="781"/>
      <c r="AQ17" s="781"/>
      <c r="AR17" s="781"/>
      <c r="AS17" s="975"/>
      <c r="AT17" s="781"/>
      <c r="AU17" s="781"/>
      <c r="AV17" s="781"/>
      <c r="AW17" s="782"/>
      <c r="AX17" s="781"/>
      <c r="AY17" s="781"/>
      <c r="AZ17" s="781"/>
      <c r="BA17" s="790"/>
      <c r="BB17" s="825"/>
      <c r="BC17" s="826"/>
      <c r="BD17" s="826"/>
      <c r="BE17" s="827"/>
      <c r="BF17" s="1011" t="s">
        <v>543</v>
      </c>
      <c r="BG17" s="1012"/>
      <c r="BH17" s="1012"/>
      <c r="BI17" s="1012"/>
      <c r="BJ17" s="1012"/>
      <c r="BK17" s="1012"/>
      <c r="BL17" s="1012"/>
      <c r="BM17" s="1012"/>
      <c r="BN17" s="1012"/>
      <c r="BO17" s="1012"/>
      <c r="BP17" s="1012"/>
      <c r="BQ17" s="1012"/>
      <c r="BR17" s="1012"/>
      <c r="BS17" s="1012"/>
      <c r="BT17" s="1012"/>
      <c r="BU17" s="1012"/>
      <c r="BV17" s="1012"/>
      <c r="BW17" s="1012"/>
      <c r="BX17" s="1012"/>
      <c r="BY17" s="1012"/>
      <c r="BZ17" s="1012"/>
      <c r="CA17" s="1012"/>
      <c r="CB17" s="1012"/>
      <c r="CC17" s="1012"/>
      <c r="CD17" s="1012"/>
      <c r="CE17" s="1012"/>
      <c r="CF17" s="1012"/>
      <c r="CG17" s="1012"/>
      <c r="CH17" s="1012"/>
      <c r="CI17" s="1012"/>
      <c r="CJ17" s="1012"/>
      <c r="CK17" s="1012"/>
      <c r="CL17" s="1012"/>
      <c r="CM17" s="1012"/>
      <c r="CN17" s="1013"/>
      <c r="CO17" s="355"/>
    </row>
    <row r="18" spans="1:93" s="90" customFormat="1" ht="21" customHeight="1" x14ac:dyDescent="0.15">
      <c r="A18" s="355"/>
      <c r="B18" s="355"/>
      <c r="C18" s="849"/>
      <c r="D18" s="850"/>
      <c r="E18" s="883" t="s">
        <v>5</v>
      </c>
      <c r="F18" s="884"/>
      <c r="G18" s="1053">
        <v>0</v>
      </c>
      <c r="H18" s="1004"/>
      <c r="I18" s="1005"/>
      <c r="J18" s="1009">
        <v>0</v>
      </c>
      <c r="K18" s="1009"/>
      <c r="L18" s="1009"/>
      <c r="M18" s="1010"/>
      <c r="N18" s="1009">
        <v>36</v>
      </c>
      <c r="O18" s="1009"/>
      <c r="P18" s="1009"/>
      <c r="Q18" s="1010"/>
      <c r="R18" s="1054">
        <v>0</v>
      </c>
      <c r="S18" s="1009"/>
      <c r="T18" s="1009"/>
      <c r="U18" s="1010"/>
      <c r="V18" s="1054">
        <v>0</v>
      </c>
      <c r="W18" s="1009"/>
      <c r="X18" s="1009"/>
      <c r="Y18" s="1010"/>
      <c r="Z18" s="1054">
        <v>0</v>
      </c>
      <c r="AA18" s="1009"/>
      <c r="AB18" s="1009"/>
      <c r="AC18" s="1010"/>
      <c r="AD18" s="1054">
        <v>0</v>
      </c>
      <c r="AE18" s="1009"/>
      <c r="AF18" s="1009"/>
      <c r="AG18" s="1010"/>
      <c r="AH18" s="1003">
        <v>0</v>
      </c>
      <c r="AI18" s="1004"/>
      <c r="AJ18" s="1004"/>
      <c r="AK18" s="1005"/>
      <c r="AL18" s="1009">
        <v>2</v>
      </c>
      <c r="AM18" s="1009"/>
      <c r="AN18" s="1009"/>
      <c r="AO18" s="1042"/>
      <c r="AP18" s="1006" t="s">
        <v>24</v>
      </c>
      <c r="AQ18" s="1007"/>
      <c r="AR18" s="1007"/>
      <c r="AS18" s="1008"/>
      <c r="AT18" s="1009">
        <v>1</v>
      </c>
      <c r="AU18" s="1009"/>
      <c r="AV18" s="1009"/>
      <c r="AW18" s="1010"/>
      <c r="AX18" s="1009">
        <v>2</v>
      </c>
      <c r="AY18" s="1009"/>
      <c r="AZ18" s="1009"/>
      <c r="BA18" s="1009"/>
      <c r="BB18" s="825"/>
      <c r="BC18" s="826"/>
      <c r="BD18" s="826"/>
      <c r="BE18" s="827"/>
      <c r="BF18" s="1012"/>
      <c r="BG18" s="1012"/>
      <c r="BH18" s="1012"/>
      <c r="BI18" s="1012"/>
      <c r="BJ18" s="1012"/>
      <c r="BK18" s="1012"/>
      <c r="BL18" s="1012"/>
      <c r="BM18" s="1012"/>
      <c r="BN18" s="1012"/>
      <c r="BO18" s="1012"/>
      <c r="BP18" s="1012"/>
      <c r="BQ18" s="1012"/>
      <c r="BR18" s="1012"/>
      <c r="BS18" s="1012"/>
      <c r="BT18" s="1012"/>
      <c r="BU18" s="1012"/>
      <c r="BV18" s="1012"/>
      <c r="BW18" s="1012"/>
      <c r="BX18" s="1012"/>
      <c r="BY18" s="1012"/>
      <c r="BZ18" s="1012"/>
      <c r="CA18" s="1012"/>
      <c r="CB18" s="1012"/>
      <c r="CC18" s="1012"/>
      <c r="CD18" s="1012"/>
      <c r="CE18" s="1012"/>
      <c r="CF18" s="1012"/>
      <c r="CG18" s="1012"/>
      <c r="CH18" s="1012"/>
      <c r="CI18" s="1012"/>
      <c r="CJ18" s="1012"/>
      <c r="CK18" s="1012"/>
      <c r="CL18" s="1012"/>
      <c r="CM18" s="1012"/>
      <c r="CN18" s="1013"/>
      <c r="CO18" s="355"/>
    </row>
    <row r="19" spans="1:93" s="90" customFormat="1" ht="21" customHeight="1" thickBot="1" x14ac:dyDescent="0.2">
      <c r="A19" s="355"/>
      <c r="B19" s="355"/>
      <c r="C19" s="851"/>
      <c r="D19" s="852"/>
      <c r="E19" s="858" t="s">
        <v>6</v>
      </c>
      <c r="F19" s="859"/>
      <c r="G19" s="1067">
        <v>0</v>
      </c>
      <c r="H19" s="1062"/>
      <c r="I19" s="1063"/>
      <c r="J19" s="1062">
        <v>0</v>
      </c>
      <c r="K19" s="1062"/>
      <c r="L19" s="1062"/>
      <c r="M19" s="1063"/>
      <c r="N19" s="1062">
        <v>37</v>
      </c>
      <c r="O19" s="1062"/>
      <c r="P19" s="1062"/>
      <c r="Q19" s="1063"/>
      <c r="R19" s="1061">
        <v>0</v>
      </c>
      <c r="S19" s="1062"/>
      <c r="T19" s="1062"/>
      <c r="U19" s="1063"/>
      <c r="V19" s="1061">
        <v>0</v>
      </c>
      <c r="W19" s="1062"/>
      <c r="X19" s="1062"/>
      <c r="Y19" s="1063"/>
      <c r="Z19" s="1061">
        <v>0</v>
      </c>
      <c r="AA19" s="1062"/>
      <c r="AB19" s="1062"/>
      <c r="AC19" s="1063"/>
      <c r="AD19" s="1061">
        <v>0</v>
      </c>
      <c r="AE19" s="1062"/>
      <c r="AF19" s="1062"/>
      <c r="AG19" s="1063"/>
      <c r="AH19" s="1061">
        <v>0</v>
      </c>
      <c r="AI19" s="1062"/>
      <c r="AJ19" s="1062"/>
      <c r="AK19" s="1063"/>
      <c r="AL19" s="1058">
        <v>2</v>
      </c>
      <c r="AM19" s="1058"/>
      <c r="AN19" s="1058"/>
      <c r="AO19" s="1064"/>
      <c r="AP19" s="1055" t="s">
        <v>25</v>
      </c>
      <c r="AQ19" s="1056"/>
      <c r="AR19" s="1056"/>
      <c r="AS19" s="1057"/>
      <c r="AT19" s="1058">
        <v>0</v>
      </c>
      <c r="AU19" s="1058"/>
      <c r="AV19" s="1058"/>
      <c r="AW19" s="1059"/>
      <c r="AX19" s="1060">
        <v>0</v>
      </c>
      <c r="AY19" s="1058"/>
      <c r="AZ19" s="1058"/>
      <c r="BA19" s="1058"/>
      <c r="BB19" s="828"/>
      <c r="BC19" s="829"/>
      <c r="BD19" s="829"/>
      <c r="BE19" s="830"/>
      <c r="BF19" s="1014"/>
      <c r="BG19" s="1014"/>
      <c r="BH19" s="1014"/>
      <c r="BI19" s="1014"/>
      <c r="BJ19" s="1014"/>
      <c r="BK19" s="1014"/>
      <c r="BL19" s="1014"/>
      <c r="BM19" s="1014"/>
      <c r="BN19" s="1014"/>
      <c r="BO19" s="1014"/>
      <c r="BP19" s="1014"/>
      <c r="BQ19" s="1014"/>
      <c r="BR19" s="1014"/>
      <c r="BS19" s="1014"/>
      <c r="BT19" s="1014"/>
      <c r="BU19" s="1014"/>
      <c r="BV19" s="1014"/>
      <c r="BW19" s="1014"/>
      <c r="BX19" s="1014"/>
      <c r="BY19" s="1014"/>
      <c r="BZ19" s="1014"/>
      <c r="CA19" s="1014"/>
      <c r="CB19" s="1014"/>
      <c r="CC19" s="1014"/>
      <c r="CD19" s="1014"/>
      <c r="CE19" s="1014"/>
      <c r="CF19" s="1014"/>
      <c r="CG19" s="1014"/>
      <c r="CH19" s="1014"/>
      <c r="CI19" s="1014"/>
      <c r="CJ19" s="1014"/>
      <c r="CK19" s="1014"/>
      <c r="CL19" s="1014"/>
      <c r="CM19" s="1014"/>
      <c r="CN19" s="1015"/>
      <c r="CO19" s="355"/>
    </row>
    <row r="20" spans="1:93" ht="7.5" customHeight="1" thickBot="1" x14ac:dyDescent="0.2">
      <c r="A20" s="305"/>
      <c r="B20" s="305"/>
      <c r="C20" s="363"/>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c r="CH20" s="320"/>
      <c r="CI20" s="320"/>
      <c r="CJ20" s="320"/>
      <c r="CK20" s="355"/>
      <c r="CL20" s="355"/>
      <c r="CM20" s="355"/>
      <c r="CN20" s="321"/>
    </row>
    <row r="21" spans="1:93" ht="11.25" customHeight="1" x14ac:dyDescent="0.15">
      <c r="A21" s="305"/>
      <c r="B21" s="305"/>
      <c r="C21" s="769" t="s">
        <v>495</v>
      </c>
      <c r="D21" s="748"/>
      <c r="E21" s="748"/>
      <c r="F21" s="748"/>
      <c r="G21" s="748"/>
      <c r="H21" s="770"/>
      <c r="I21" s="748">
        <v>6</v>
      </c>
      <c r="J21" s="748"/>
      <c r="K21" s="347"/>
      <c r="L21" s="97"/>
      <c r="M21" s="748">
        <v>7</v>
      </c>
      <c r="N21" s="748"/>
      <c r="O21" s="347"/>
      <c r="P21" s="97"/>
      <c r="Q21" s="748">
        <v>8</v>
      </c>
      <c r="R21" s="748"/>
      <c r="S21" s="347"/>
      <c r="T21" s="97"/>
      <c r="U21" s="748">
        <v>9</v>
      </c>
      <c r="V21" s="748"/>
      <c r="W21" s="347"/>
      <c r="X21" s="97"/>
      <c r="Y21" s="748">
        <v>10</v>
      </c>
      <c r="Z21" s="748"/>
      <c r="AA21" s="97"/>
      <c r="AB21" s="97"/>
      <c r="AC21" s="748">
        <v>11</v>
      </c>
      <c r="AD21" s="748"/>
      <c r="AE21" s="97"/>
      <c r="AF21" s="97"/>
      <c r="AG21" s="748">
        <v>12</v>
      </c>
      <c r="AH21" s="748"/>
      <c r="AI21" s="97"/>
      <c r="AJ21" s="97"/>
      <c r="AK21" s="748">
        <v>13</v>
      </c>
      <c r="AL21" s="748"/>
      <c r="AM21" s="97"/>
      <c r="AN21" s="97"/>
      <c r="AO21" s="748">
        <v>14</v>
      </c>
      <c r="AP21" s="748"/>
      <c r="AQ21" s="97"/>
      <c r="AR21" s="97"/>
      <c r="AS21" s="748">
        <v>15</v>
      </c>
      <c r="AT21" s="748"/>
      <c r="AU21" s="97"/>
      <c r="AV21" s="97"/>
      <c r="AW21" s="748">
        <v>16</v>
      </c>
      <c r="AX21" s="748"/>
      <c r="AY21" s="97"/>
      <c r="AZ21" s="97"/>
      <c r="BA21" s="748">
        <v>17</v>
      </c>
      <c r="BB21" s="748"/>
      <c r="BC21" s="97"/>
      <c r="BD21" s="97"/>
      <c r="BE21" s="748">
        <v>18</v>
      </c>
      <c r="BF21" s="748"/>
      <c r="BG21" s="97"/>
      <c r="BH21" s="97"/>
      <c r="BI21" s="748">
        <v>19</v>
      </c>
      <c r="BJ21" s="748"/>
      <c r="BK21" s="97"/>
      <c r="BL21" s="97"/>
      <c r="BM21" s="748">
        <v>20</v>
      </c>
      <c r="BN21" s="748"/>
      <c r="BO21" s="97"/>
      <c r="BP21" s="97"/>
      <c r="BQ21" s="748">
        <v>21</v>
      </c>
      <c r="BR21" s="748"/>
      <c r="BS21" s="97"/>
      <c r="BT21" s="97"/>
      <c r="BU21" s="748">
        <v>22</v>
      </c>
      <c r="BV21" s="748"/>
      <c r="BW21" s="97"/>
      <c r="BX21" s="347"/>
      <c r="BY21" s="748"/>
      <c r="BZ21" s="748"/>
      <c r="CA21" s="895" t="s">
        <v>496</v>
      </c>
      <c r="CB21" s="896"/>
      <c r="CC21" s="896"/>
      <c r="CD21" s="896"/>
      <c r="CE21" s="896"/>
      <c r="CF21" s="896"/>
      <c r="CG21" s="896"/>
      <c r="CH21" s="896"/>
      <c r="CI21" s="896"/>
      <c r="CJ21" s="896"/>
      <c r="CK21" s="896"/>
      <c r="CL21" s="896"/>
      <c r="CM21" s="896"/>
      <c r="CN21" s="897"/>
    </row>
    <row r="22" spans="1:93" ht="3" customHeight="1" x14ac:dyDescent="0.15">
      <c r="A22" s="305"/>
      <c r="B22" s="305"/>
      <c r="C22" s="714"/>
      <c r="D22" s="712"/>
      <c r="E22" s="712"/>
      <c r="F22" s="712"/>
      <c r="G22" s="712"/>
      <c r="H22" s="715"/>
      <c r="I22" s="109"/>
      <c r="J22" s="349"/>
      <c r="K22" s="110"/>
      <c r="L22" s="90"/>
      <c r="M22" s="109"/>
      <c r="N22" s="349"/>
      <c r="O22" s="110"/>
      <c r="P22" s="90"/>
      <c r="Q22" s="109"/>
      <c r="R22" s="349"/>
      <c r="S22" s="110"/>
      <c r="T22" s="90"/>
      <c r="U22" s="109"/>
      <c r="V22" s="349"/>
      <c r="W22" s="110"/>
      <c r="X22" s="90"/>
      <c r="Y22" s="109"/>
      <c r="Z22" s="349"/>
      <c r="AA22" s="110"/>
      <c r="AB22" s="90"/>
      <c r="AC22" s="109"/>
      <c r="AD22" s="349"/>
      <c r="AE22" s="110"/>
      <c r="AF22" s="90"/>
      <c r="AG22" s="109"/>
      <c r="AH22" s="349"/>
      <c r="AI22" s="110"/>
      <c r="AJ22" s="90"/>
      <c r="AK22" s="109"/>
      <c r="AL22" s="349"/>
      <c r="AM22" s="110"/>
      <c r="AN22" s="90"/>
      <c r="AO22" s="109"/>
      <c r="AP22" s="349"/>
      <c r="AQ22" s="110"/>
      <c r="AR22" s="90"/>
      <c r="AS22" s="109"/>
      <c r="AT22" s="349"/>
      <c r="AU22" s="110"/>
      <c r="AV22" s="90"/>
      <c r="AW22" s="109"/>
      <c r="AX22" s="349"/>
      <c r="AY22" s="110"/>
      <c r="AZ22" s="90"/>
      <c r="BA22" s="109"/>
      <c r="BB22" s="349"/>
      <c r="BC22" s="110"/>
      <c r="BD22" s="90"/>
      <c r="BE22" s="109"/>
      <c r="BF22" s="349"/>
      <c r="BG22" s="110"/>
      <c r="BH22" s="90"/>
      <c r="BI22" s="109"/>
      <c r="BJ22" s="349"/>
      <c r="BK22" s="110"/>
      <c r="BL22" s="90"/>
      <c r="BM22" s="109"/>
      <c r="BN22" s="349"/>
      <c r="BO22" s="110"/>
      <c r="BP22" s="90"/>
      <c r="BQ22" s="109"/>
      <c r="BR22" s="349"/>
      <c r="BS22" s="110"/>
      <c r="BT22" s="90"/>
      <c r="BU22" s="109"/>
      <c r="BV22" s="349"/>
      <c r="BW22" s="349"/>
      <c r="BX22" s="90"/>
      <c r="BY22" s="90"/>
      <c r="BZ22" s="111"/>
      <c r="CA22" s="898"/>
      <c r="CB22" s="899"/>
      <c r="CC22" s="899"/>
      <c r="CD22" s="899"/>
      <c r="CE22" s="899"/>
      <c r="CF22" s="899"/>
      <c r="CG22" s="899"/>
      <c r="CH22" s="899"/>
      <c r="CI22" s="899"/>
      <c r="CJ22" s="899"/>
      <c r="CK22" s="899"/>
      <c r="CL22" s="899"/>
      <c r="CM22" s="899"/>
      <c r="CN22" s="900"/>
    </row>
    <row r="23" spans="1:93" ht="3" customHeight="1" x14ac:dyDescent="0.15">
      <c r="A23" s="305"/>
      <c r="B23" s="305"/>
      <c r="C23" s="714"/>
      <c r="D23" s="712"/>
      <c r="E23" s="712"/>
      <c r="F23" s="712"/>
      <c r="G23" s="712"/>
      <c r="H23" s="715"/>
      <c r="I23" s="109"/>
      <c r="J23" s="112"/>
      <c r="K23" s="113"/>
      <c r="L23" s="93"/>
      <c r="M23" s="114"/>
      <c r="N23" s="93"/>
      <c r="O23" s="113"/>
      <c r="P23" s="93"/>
      <c r="Q23" s="114"/>
      <c r="R23" s="112"/>
      <c r="S23" s="113"/>
      <c r="T23" s="93"/>
      <c r="U23" s="114"/>
      <c r="V23" s="93"/>
      <c r="W23" s="113"/>
      <c r="X23" s="93"/>
      <c r="Y23" s="114"/>
      <c r="Z23" s="112"/>
      <c r="AA23" s="113"/>
      <c r="AB23" s="93"/>
      <c r="AC23" s="114"/>
      <c r="AD23" s="93"/>
      <c r="AE23" s="113"/>
      <c r="AF23" s="93"/>
      <c r="AG23" s="114"/>
      <c r="AH23" s="112"/>
      <c r="AI23" s="113"/>
      <c r="AJ23" s="93"/>
      <c r="AK23" s="114"/>
      <c r="AL23" s="93"/>
      <c r="AM23" s="113"/>
      <c r="AN23" s="93"/>
      <c r="AO23" s="114"/>
      <c r="AP23" s="112"/>
      <c r="AQ23" s="113"/>
      <c r="AR23" s="93"/>
      <c r="AS23" s="114"/>
      <c r="AT23" s="93"/>
      <c r="AU23" s="113"/>
      <c r="AV23" s="93"/>
      <c r="AW23" s="114"/>
      <c r="AX23" s="112"/>
      <c r="AY23" s="113"/>
      <c r="AZ23" s="93"/>
      <c r="BA23" s="114"/>
      <c r="BB23" s="93"/>
      <c r="BC23" s="113"/>
      <c r="BD23" s="93"/>
      <c r="BE23" s="114"/>
      <c r="BF23" s="112"/>
      <c r="BG23" s="113"/>
      <c r="BH23" s="93"/>
      <c r="BI23" s="114"/>
      <c r="BJ23" s="93"/>
      <c r="BK23" s="113"/>
      <c r="BL23" s="93"/>
      <c r="BM23" s="114"/>
      <c r="BN23" s="112"/>
      <c r="BO23" s="113"/>
      <c r="BP23" s="93"/>
      <c r="BQ23" s="114"/>
      <c r="BR23" s="93"/>
      <c r="BS23" s="113"/>
      <c r="BT23" s="93"/>
      <c r="BU23" s="114"/>
      <c r="BV23" s="115"/>
      <c r="BW23" s="93"/>
      <c r="BX23" s="115"/>
      <c r="BY23" s="93"/>
      <c r="BZ23" s="116"/>
      <c r="CA23" s="898"/>
      <c r="CB23" s="899"/>
      <c r="CC23" s="899"/>
      <c r="CD23" s="899"/>
      <c r="CE23" s="899"/>
      <c r="CF23" s="899"/>
      <c r="CG23" s="899"/>
      <c r="CH23" s="899"/>
      <c r="CI23" s="899"/>
      <c r="CJ23" s="899"/>
      <c r="CK23" s="899"/>
      <c r="CL23" s="899"/>
      <c r="CM23" s="899"/>
      <c r="CN23" s="900"/>
    </row>
    <row r="24" spans="1:93" ht="15" customHeight="1" x14ac:dyDescent="0.15">
      <c r="A24" s="305"/>
      <c r="B24" s="305"/>
      <c r="C24" s="714"/>
      <c r="D24" s="712"/>
      <c r="E24" s="712"/>
      <c r="F24" s="712"/>
      <c r="G24" s="712"/>
      <c r="H24" s="715"/>
      <c r="I24" s="117"/>
      <c r="J24" s="90"/>
      <c r="K24" s="752" t="s">
        <v>183</v>
      </c>
      <c r="L24" s="752"/>
      <c r="M24" s="754" t="s">
        <v>182</v>
      </c>
      <c r="N24" s="754"/>
      <c r="O24" s="756" t="s">
        <v>139</v>
      </c>
      <c r="P24" s="752" t="s">
        <v>8</v>
      </c>
      <c r="Q24" s="752"/>
      <c r="R24" s="752"/>
      <c r="S24" s="752"/>
      <c r="T24" s="758" t="s">
        <v>184</v>
      </c>
      <c r="U24" s="760" t="s">
        <v>185</v>
      </c>
      <c r="V24" s="761"/>
      <c r="W24" s="752" t="s">
        <v>186</v>
      </c>
      <c r="X24" s="752"/>
      <c r="Y24" s="752"/>
      <c r="Z24" s="752"/>
      <c r="AA24" s="752"/>
      <c r="AB24" s="752"/>
      <c r="AC24" s="752"/>
      <c r="AD24" s="752"/>
      <c r="AE24" s="752"/>
      <c r="AF24" s="752"/>
      <c r="AG24" s="752"/>
      <c r="AH24" s="752" t="s">
        <v>9</v>
      </c>
      <c r="AI24" s="752"/>
      <c r="AJ24" s="752"/>
      <c r="AK24" s="752"/>
      <c r="AL24" s="752"/>
      <c r="AM24" s="763" t="s">
        <v>497</v>
      </c>
      <c r="AN24" s="764"/>
      <c r="AO24" s="764"/>
      <c r="AP24" s="764"/>
      <c r="AQ24" s="764"/>
      <c r="AR24" s="764"/>
      <c r="AS24" s="764"/>
      <c r="AT24" s="764"/>
      <c r="AU24" s="764"/>
      <c r="AV24" s="764"/>
      <c r="AW24" s="764"/>
      <c r="AX24" s="764"/>
      <c r="AY24" s="764"/>
      <c r="AZ24" s="764"/>
      <c r="BA24" s="765"/>
      <c r="BB24" s="962" t="s">
        <v>139</v>
      </c>
      <c r="BC24" s="118"/>
      <c r="BD24" s="766" t="s">
        <v>10</v>
      </c>
      <c r="BE24" s="745"/>
      <c r="BF24" s="745"/>
      <c r="BG24" s="745"/>
      <c r="BH24" s="745"/>
      <c r="BI24" s="767"/>
      <c r="BJ24" s="102"/>
      <c r="BK24" s="102"/>
      <c r="BL24" s="102"/>
      <c r="BM24" s="102"/>
      <c r="BN24" s="102"/>
      <c r="BO24" s="102"/>
      <c r="BP24" s="102"/>
      <c r="BQ24" s="102"/>
      <c r="BR24" s="102"/>
      <c r="BS24" s="102"/>
      <c r="BT24" s="102"/>
      <c r="BU24" s="119"/>
      <c r="BV24" s="768" t="s">
        <v>188</v>
      </c>
      <c r="BW24" s="743"/>
      <c r="BX24" s="743" t="s">
        <v>11</v>
      </c>
      <c r="BY24" s="743"/>
      <c r="BZ24" s="744"/>
      <c r="CA24" s="898"/>
      <c r="CB24" s="899"/>
      <c r="CC24" s="899"/>
      <c r="CD24" s="899"/>
      <c r="CE24" s="899"/>
      <c r="CF24" s="899"/>
      <c r="CG24" s="899"/>
      <c r="CH24" s="899"/>
      <c r="CI24" s="899"/>
      <c r="CJ24" s="899"/>
      <c r="CK24" s="899"/>
      <c r="CL24" s="899"/>
      <c r="CM24" s="899"/>
      <c r="CN24" s="900"/>
    </row>
    <row r="25" spans="1:93" ht="15" customHeight="1" thickBot="1" x14ac:dyDescent="0.2">
      <c r="A25" s="305"/>
      <c r="B25" s="305"/>
      <c r="C25" s="771"/>
      <c r="D25" s="772"/>
      <c r="E25" s="772"/>
      <c r="F25" s="772"/>
      <c r="G25" s="772"/>
      <c r="H25" s="773"/>
      <c r="I25" s="114"/>
      <c r="J25" s="90"/>
      <c r="K25" s="753"/>
      <c r="L25" s="753"/>
      <c r="M25" s="755"/>
      <c r="N25" s="755"/>
      <c r="O25" s="757"/>
      <c r="P25" s="753"/>
      <c r="Q25" s="753"/>
      <c r="R25" s="753"/>
      <c r="S25" s="753"/>
      <c r="T25" s="759"/>
      <c r="U25" s="762"/>
      <c r="V25" s="762"/>
      <c r="W25" s="753"/>
      <c r="X25" s="753"/>
      <c r="Y25" s="753"/>
      <c r="Z25" s="753"/>
      <c r="AA25" s="753"/>
      <c r="AB25" s="753"/>
      <c r="AC25" s="753"/>
      <c r="AD25" s="753"/>
      <c r="AE25" s="753"/>
      <c r="AF25" s="753"/>
      <c r="AG25" s="753"/>
      <c r="AH25" s="753"/>
      <c r="AI25" s="753"/>
      <c r="AJ25" s="753"/>
      <c r="AK25" s="753"/>
      <c r="AL25" s="753"/>
      <c r="AM25" s="766"/>
      <c r="AN25" s="745"/>
      <c r="AO25" s="745"/>
      <c r="AP25" s="745"/>
      <c r="AQ25" s="745"/>
      <c r="AR25" s="745"/>
      <c r="AS25" s="745"/>
      <c r="AT25" s="745"/>
      <c r="AU25" s="745"/>
      <c r="AV25" s="745"/>
      <c r="AW25" s="745"/>
      <c r="AX25" s="745"/>
      <c r="AY25" s="745"/>
      <c r="AZ25" s="745"/>
      <c r="BA25" s="767"/>
      <c r="BB25" s="963"/>
      <c r="BC25" s="120"/>
      <c r="BD25" s="747" t="s">
        <v>187</v>
      </c>
      <c r="BE25" s="674"/>
      <c r="BF25" s="674"/>
      <c r="BG25" s="674"/>
      <c r="BH25" s="674"/>
      <c r="BI25" s="674"/>
      <c r="BJ25" s="674"/>
      <c r="BK25" s="674"/>
      <c r="BL25" s="674"/>
      <c r="BM25" s="674"/>
      <c r="BN25" s="674"/>
      <c r="BO25" s="674"/>
      <c r="BP25" s="674"/>
      <c r="BQ25" s="674"/>
      <c r="BR25" s="674"/>
      <c r="BS25" s="674"/>
      <c r="BT25" s="674"/>
      <c r="BU25" s="675"/>
      <c r="BV25" s="745"/>
      <c r="BW25" s="745"/>
      <c r="BX25" s="745"/>
      <c r="BY25" s="745"/>
      <c r="BZ25" s="746"/>
      <c r="CA25" s="901"/>
      <c r="CB25" s="902"/>
      <c r="CC25" s="902"/>
      <c r="CD25" s="902"/>
      <c r="CE25" s="902"/>
      <c r="CF25" s="902"/>
      <c r="CG25" s="902"/>
      <c r="CH25" s="902"/>
      <c r="CI25" s="902"/>
      <c r="CJ25" s="902"/>
      <c r="CK25" s="902"/>
      <c r="CL25" s="902"/>
      <c r="CM25" s="902"/>
      <c r="CN25" s="903"/>
    </row>
    <row r="26" spans="1:93" ht="19.5" customHeight="1" x14ac:dyDescent="0.15">
      <c r="A26" s="305"/>
      <c r="B26" s="305"/>
      <c r="C26" s="737" t="s">
        <v>12</v>
      </c>
      <c r="D26" s="726"/>
      <c r="E26" s="738"/>
      <c r="F26" s="741" t="s">
        <v>13</v>
      </c>
      <c r="G26" s="722"/>
      <c r="H26" s="723"/>
      <c r="I26" s="121"/>
      <c r="J26" s="121"/>
      <c r="K26" s="121"/>
      <c r="L26" s="121"/>
      <c r="M26" s="121"/>
      <c r="N26" s="121"/>
      <c r="O26" s="121"/>
      <c r="P26" s="121"/>
      <c r="Q26" s="121"/>
      <c r="R26" s="121"/>
      <c r="S26" s="121"/>
      <c r="T26" s="121"/>
      <c r="U26" s="121"/>
      <c r="V26" s="121"/>
      <c r="W26" s="121"/>
      <c r="X26" s="121"/>
      <c r="Y26" s="121"/>
      <c r="Z26" s="121"/>
      <c r="AA26" s="90"/>
      <c r="AB26" s="131"/>
      <c r="AC26" s="1070" t="s">
        <v>219</v>
      </c>
      <c r="AD26" s="1071"/>
      <c r="AE26" s="1074" t="s">
        <v>220</v>
      </c>
      <c r="AF26" s="1075"/>
      <c r="AG26" s="1076"/>
      <c r="AH26" s="1080" t="s">
        <v>221</v>
      </c>
      <c r="AI26" s="1070"/>
      <c r="AJ26" s="1070"/>
      <c r="AK26" s="1071"/>
      <c r="AL26" s="1081" t="s">
        <v>222</v>
      </c>
      <c r="AM26" s="1070"/>
      <c r="AN26" s="1070"/>
      <c r="AO26" s="1070"/>
      <c r="AP26" s="1070"/>
      <c r="AQ26" s="1070"/>
      <c r="AR26" s="1070"/>
      <c r="AS26" s="1070"/>
      <c r="AT26" s="1070"/>
      <c r="AU26" s="1071"/>
      <c r="AV26" s="991" t="s">
        <v>225</v>
      </c>
      <c r="AW26" s="992"/>
      <c r="AX26" s="992"/>
      <c r="AY26" s="992"/>
      <c r="AZ26" s="995" t="s">
        <v>544</v>
      </c>
      <c r="BA26" s="996"/>
      <c r="BB26" s="1090" t="s">
        <v>139</v>
      </c>
      <c r="BC26" s="146"/>
      <c r="BD26" s="1092" t="s">
        <v>10</v>
      </c>
      <c r="BE26" s="1070"/>
      <c r="BF26" s="1071"/>
      <c r="BG26" s="1092" t="s">
        <v>230</v>
      </c>
      <c r="BH26" s="1070"/>
      <c r="BI26" s="1071"/>
      <c r="BJ26" s="1075" t="s">
        <v>541</v>
      </c>
      <c r="BK26" s="1083"/>
      <c r="BL26" s="1083"/>
      <c r="BM26" s="1083"/>
      <c r="BN26" s="1083"/>
      <c r="BO26" s="1084"/>
      <c r="BP26" s="1070" t="s">
        <v>233</v>
      </c>
      <c r="BQ26" s="1070"/>
      <c r="BR26" s="1070"/>
      <c r="BS26" s="1071"/>
      <c r="BT26" s="991" t="s">
        <v>234</v>
      </c>
      <c r="BU26" s="1087"/>
      <c r="BV26" s="1075" t="s">
        <v>236</v>
      </c>
      <c r="BW26" s="1076"/>
      <c r="BX26" s="121"/>
      <c r="BY26" s="121"/>
      <c r="BZ26" s="121"/>
      <c r="CA26" s="739" t="s">
        <v>7</v>
      </c>
      <c r="CB26" s="740"/>
      <c r="CC26" s="740"/>
      <c r="CD26" s="740"/>
      <c r="CE26" s="733" t="s">
        <v>5</v>
      </c>
      <c r="CF26" s="733"/>
      <c r="CG26" s="1065">
        <v>38</v>
      </c>
      <c r="CH26" s="1065"/>
      <c r="CI26" s="1065"/>
      <c r="CJ26" s="733" t="s">
        <v>6</v>
      </c>
      <c r="CK26" s="733"/>
      <c r="CL26" s="1065">
        <v>39</v>
      </c>
      <c r="CM26" s="1065"/>
      <c r="CN26" s="1066"/>
    </row>
    <row r="27" spans="1:93" ht="19.5" customHeight="1" x14ac:dyDescent="0.15">
      <c r="A27" s="305"/>
      <c r="B27" s="355"/>
      <c r="C27" s="892">
        <f>M15</f>
        <v>10</v>
      </c>
      <c r="D27" s="893"/>
      <c r="E27" s="894"/>
      <c r="F27" s="742"/>
      <c r="G27" s="724"/>
      <c r="H27" s="717"/>
      <c r="I27" s="90"/>
      <c r="J27" s="90"/>
      <c r="K27" s="90"/>
      <c r="L27" s="90"/>
      <c r="M27" s="90"/>
      <c r="N27" s="90"/>
      <c r="O27" s="90"/>
      <c r="P27" s="90"/>
      <c r="Q27" s="90"/>
      <c r="R27" s="90"/>
      <c r="S27" s="90"/>
      <c r="T27" s="90"/>
      <c r="U27" s="90"/>
      <c r="V27" s="90"/>
      <c r="W27" s="90"/>
      <c r="X27" s="90"/>
      <c r="Y27" s="90"/>
      <c r="Z27" s="90"/>
      <c r="AA27" s="90"/>
      <c r="AB27" s="105"/>
      <c r="AC27" s="1072"/>
      <c r="AD27" s="1073"/>
      <c r="AE27" s="1077"/>
      <c r="AF27" s="1078"/>
      <c r="AG27" s="1079"/>
      <c r="AH27" s="1072"/>
      <c r="AI27" s="1072"/>
      <c r="AJ27" s="1072"/>
      <c r="AK27" s="1073"/>
      <c r="AL27" s="1082"/>
      <c r="AM27" s="1072"/>
      <c r="AN27" s="1072"/>
      <c r="AO27" s="1072"/>
      <c r="AP27" s="1072"/>
      <c r="AQ27" s="1072"/>
      <c r="AR27" s="1072"/>
      <c r="AS27" s="1072"/>
      <c r="AT27" s="1072"/>
      <c r="AU27" s="1073"/>
      <c r="AV27" s="993"/>
      <c r="AW27" s="994"/>
      <c r="AX27" s="994"/>
      <c r="AY27" s="994"/>
      <c r="AZ27" s="997"/>
      <c r="BA27" s="998"/>
      <c r="BB27" s="1091"/>
      <c r="BC27" s="147"/>
      <c r="BD27" s="1082"/>
      <c r="BE27" s="1072"/>
      <c r="BF27" s="1073"/>
      <c r="BG27" s="1082"/>
      <c r="BH27" s="1072"/>
      <c r="BI27" s="1073"/>
      <c r="BJ27" s="1085"/>
      <c r="BK27" s="1085"/>
      <c r="BL27" s="1085"/>
      <c r="BM27" s="1085"/>
      <c r="BN27" s="1085"/>
      <c r="BO27" s="1086"/>
      <c r="BP27" s="1072"/>
      <c r="BQ27" s="1072"/>
      <c r="BR27" s="1072"/>
      <c r="BS27" s="1073"/>
      <c r="BT27" s="1088"/>
      <c r="BU27" s="1089"/>
      <c r="BV27" s="1078"/>
      <c r="BW27" s="1079"/>
      <c r="BX27" s="90"/>
      <c r="BY27" s="90"/>
      <c r="BZ27" s="90"/>
      <c r="CA27" s="735" t="s">
        <v>164</v>
      </c>
      <c r="CB27" s="736"/>
      <c r="CC27" s="736"/>
      <c r="CD27" s="736"/>
      <c r="CE27" s="720" t="s">
        <v>5</v>
      </c>
      <c r="CF27" s="720"/>
      <c r="CG27" s="1068">
        <v>1</v>
      </c>
      <c r="CH27" s="1068"/>
      <c r="CI27" s="1068"/>
      <c r="CJ27" s="720" t="s">
        <v>6</v>
      </c>
      <c r="CK27" s="720"/>
      <c r="CL27" s="1068">
        <v>1</v>
      </c>
      <c r="CM27" s="1068"/>
      <c r="CN27" s="1069"/>
    </row>
    <row r="28" spans="1:93" ht="19.5" customHeight="1" x14ac:dyDescent="0.15">
      <c r="A28" s="305"/>
      <c r="B28" s="355"/>
      <c r="C28" s="714" t="s">
        <v>19</v>
      </c>
      <c r="D28" s="712"/>
      <c r="E28" s="715"/>
      <c r="F28" s="122"/>
      <c r="G28" s="93"/>
      <c r="H28" s="123" t="s">
        <v>21</v>
      </c>
      <c r="I28" s="124"/>
      <c r="J28" s="124"/>
      <c r="K28" s="124"/>
      <c r="L28" s="124"/>
      <c r="M28" s="124"/>
      <c r="N28" s="124"/>
      <c r="O28" s="124"/>
      <c r="P28" s="124"/>
      <c r="Q28" s="124"/>
      <c r="R28" s="124"/>
      <c r="S28" s="124"/>
      <c r="T28" s="124"/>
      <c r="U28" s="124"/>
      <c r="V28" s="124"/>
      <c r="W28" s="124"/>
      <c r="X28" s="124"/>
      <c r="Y28" s="125"/>
      <c r="Z28" s="124"/>
      <c r="AA28" s="124"/>
      <c r="AB28" s="133"/>
      <c r="AC28" s="148"/>
      <c r="AD28" s="149"/>
      <c r="AE28" s="1095" t="s">
        <v>224</v>
      </c>
      <c r="AF28" s="1095"/>
      <c r="AG28" s="1095"/>
      <c r="AH28" s="1095"/>
      <c r="AI28" s="1095"/>
      <c r="AJ28" s="1095"/>
      <c r="AK28" s="1096"/>
      <c r="AL28" s="1097" t="s">
        <v>223</v>
      </c>
      <c r="AM28" s="1095"/>
      <c r="AN28" s="1095"/>
      <c r="AO28" s="1095"/>
      <c r="AP28" s="1095"/>
      <c r="AQ28" s="1095"/>
      <c r="AR28" s="1095"/>
      <c r="AS28" s="1095"/>
      <c r="AT28" s="1095"/>
      <c r="AU28" s="1096"/>
      <c r="AV28" s="1097" t="s">
        <v>226</v>
      </c>
      <c r="AW28" s="1095"/>
      <c r="AX28" s="1095"/>
      <c r="AY28" s="1095"/>
      <c r="AZ28" s="465"/>
      <c r="BA28" s="151"/>
      <c r="BB28" s="150" t="s">
        <v>227</v>
      </c>
      <c r="BC28" s="151"/>
      <c r="BD28" s="1097" t="s">
        <v>229</v>
      </c>
      <c r="BE28" s="1095"/>
      <c r="BF28" s="1096"/>
      <c r="BG28" s="1097" t="s">
        <v>226</v>
      </c>
      <c r="BH28" s="1095"/>
      <c r="BI28" s="1096"/>
      <c r="BJ28" s="1095" t="s">
        <v>231</v>
      </c>
      <c r="BK28" s="1095"/>
      <c r="BL28" s="1095"/>
      <c r="BM28" s="1095"/>
      <c r="BN28" s="1095"/>
      <c r="BO28" s="1096"/>
      <c r="BP28" s="148"/>
      <c r="BQ28" s="148"/>
      <c r="BR28" s="148"/>
      <c r="BS28" s="151"/>
      <c r="BT28" s="1097" t="s">
        <v>235</v>
      </c>
      <c r="BU28" s="1096"/>
      <c r="BV28" s="1097" t="s">
        <v>226</v>
      </c>
      <c r="BW28" s="1096"/>
      <c r="BX28" s="124"/>
      <c r="BY28" s="124"/>
      <c r="BZ28" s="124"/>
      <c r="CA28" s="832" t="s">
        <v>29</v>
      </c>
      <c r="CB28" s="833"/>
      <c r="CC28" s="1093" t="s">
        <v>241</v>
      </c>
      <c r="CD28" s="1093"/>
      <c r="CE28" s="1093"/>
      <c r="CF28" s="1093"/>
      <c r="CG28" s="1093"/>
      <c r="CH28" s="1093"/>
      <c r="CI28" s="1093"/>
      <c r="CJ28" s="1093"/>
      <c r="CK28" s="1093"/>
      <c r="CL28" s="1093"/>
      <c r="CM28" s="1093"/>
      <c r="CN28" s="1094"/>
    </row>
    <row r="29" spans="1:93" ht="19.5" customHeight="1" x14ac:dyDescent="0.15">
      <c r="A29" s="305"/>
      <c r="B29" s="355"/>
      <c r="C29" s="892">
        <f>Q15</f>
        <v>18</v>
      </c>
      <c r="D29" s="893"/>
      <c r="E29" s="894"/>
      <c r="F29" s="741" t="s">
        <v>15</v>
      </c>
      <c r="G29" s="722"/>
      <c r="H29" s="723"/>
      <c r="I29" s="121"/>
      <c r="J29" s="121"/>
      <c r="K29" s="121"/>
      <c r="L29" s="121"/>
      <c r="M29" s="121"/>
      <c r="N29" s="121"/>
      <c r="O29" s="121"/>
      <c r="P29" s="121"/>
      <c r="Q29" s="121"/>
      <c r="R29" s="121"/>
      <c r="S29" s="121"/>
      <c r="T29" s="121"/>
      <c r="U29" s="121"/>
      <c r="V29" s="121"/>
      <c r="W29" s="121"/>
      <c r="X29" s="121"/>
      <c r="Y29" s="121"/>
      <c r="Z29" s="121"/>
      <c r="AA29" s="121"/>
      <c r="AB29" s="131"/>
      <c r="AC29" s="152"/>
      <c r="AD29" s="152"/>
      <c r="AE29" s="152"/>
      <c r="AF29" s="152"/>
      <c r="AG29" s="152"/>
      <c r="AH29" s="152"/>
      <c r="AI29" s="152"/>
      <c r="AJ29" s="152"/>
      <c r="AK29" s="153"/>
      <c r="AL29" s="995" t="s">
        <v>514</v>
      </c>
      <c r="AM29" s="1098"/>
      <c r="AN29" s="1098"/>
      <c r="AO29" s="1098"/>
      <c r="AP29" s="1098"/>
      <c r="AQ29" s="1098"/>
      <c r="AR29" s="1098"/>
      <c r="AS29" s="1098"/>
      <c r="AT29" s="1098"/>
      <c r="AU29" s="996"/>
      <c r="AV29" s="152"/>
      <c r="AW29" s="152"/>
      <c r="AX29" s="152"/>
      <c r="AY29" s="152"/>
      <c r="AZ29" s="152"/>
      <c r="BA29" s="153"/>
      <c r="BB29" s="1090" t="s">
        <v>139</v>
      </c>
      <c r="BC29" s="146"/>
      <c r="BD29" s="152"/>
      <c r="BE29" s="152"/>
      <c r="BF29" s="152"/>
      <c r="BG29" s="152"/>
      <c r="BH29" s="152"/>
      <c r="BI29" s="153"/>
      <c r="BJ29" s="992" t="s">
        <v>542</v>
      </c>
      <c r="BK29" s="1100"/>
      <c r="BL29" s="1100"/>
      <c r="BM29" s="1100"/>
      <c r="BN29" s="1100"/>
      <c r="BO29" s="1087"/>
      <c r="BP29" s="152"/>
      <c r="BQ29" s="152"/>
      <c r="BR29" s="152"/>
      <c r="BS29" s="152"/>
      <c r="BT29" s="152"/>
      <c r="BU29" s="152"/>
      <c r="BV29" s="152"/>
      <c r="BW29" s="152"/>
      <c r="BX29" s="121"/>
      <c r="BY29" s="121"/>
      <c r="BZ29" s="121"/>
      <c r="CA29" s="832"/>
      <c r="CB29" s="833"/>
      <c r="CC29" s="720"/>
      <c r="CD29" s="720"/>
      <c r="CE29" s="720"/>
      <c r="CF29" s="720"/>
      <c r="CG29" s="720"/>
      <c r="CH29" s="720"/>
      <c r="CI29" s="720"/>
      <c r="CJ29" s="720"/>
      <c r="CK29" s="720"/>
      <c r="CL29" s="720"/>
      <c r="CM29" s="720"/>
      <c r="CN29" s="721"/>
    </row>
    <row r="30" spans="1:93" ht="19.5" customHeight="1" x14ac:dyDescent="0.15">
      <c r="A30" s="305"/>
      <c r="B30" s="355"/>
      <c r="C30" s="714" t="s">
        <v>20</v>
      </c>
      <c r="D30" s="712"/>
      <c r="E30" s="715"/>
      <c r="F30" s="742"/>
      <c r="G30" s="724"/>
      <c r="H30" s="717"/>
      <c r="I30" s="90"/>
      <c r="J30" s="90"/>
      <c r="K30" s="90"/>
      <c r="L30" s="90"/>
      <c r="M30" s="90"/>
      <c r="N30" s="90"/>
      <c r="O30" s="90"/>
      <c r="P30" s="90"/>
      <c r="Q30" s="90"/>
      <c r="R30" s="90"/>
      <c r="S30" s="90"/>
      <c r="T30" s="90"/>
      <c r="U30" s="90"/>
      <c r="V30" s="90"/>
      <c r="W30" s="90"/>
      <c r="X30" s="90"/>
      <c r="Y30" s="90"/>
      <c r="Z30" s="90"/>
      <c r="AA30" s="90"/>
      <c r="AB30" s="105"/>
      <c r="AC30" s="154"/>
      <c r="AD30" s="154"/>
      <c r="AE30" s="154"/>
      <c r="AF30" s="154"/>
      <c r="AG30" s="154"/>
      <c r="AH30" s="154"/>
      <c r="AI30" s="154"/>
      <c r="AJ30" s="154"/>
      <c r="AK30" s="155"/>
      <c r="AL30" s="997"/>
      <c r="AM30" s="1099"/>
      <c r="AN30" s="1099"/>
      <c r="AO30" s="1099"/>
      <c r="AP30" s="1099"/>
      <c r="AQ30" s="1099"/>
      <c r="AR30" s="1099"/>
      <c r="AS30" s="1099"/>
      <c r="AT30" s="1099"/>
      <c r="AU30" s="998"/>
      <c r="AV30" s="156"/>
      <c r="AW30" s="156"/>
      <c r="AX30" s="154"/>
      <c r="AY30" s="154"/>
      <c r="AZ30" s="154"/>
      <c r="BA30" s="155"/>
      <c r="BB30" s="1091"/>
      <c r="BC30" s="147"/>
      <c r="BD30" s="154"/>
      <c r="BE30" s="154"/>
      <c r="BF30" s="154"/>
      <c r="BG30" s="154"/>
      <c r="BH30" s="154"/>
      <c r="BI30" s="155"/>
      <c r="BJ30" s="1101"/>
      <c r="BK30" s="1101"/>
      <c r="BL30" s="1101"/>
      <c r="BM30" s="1101"/>
      <c r="BN30" s="1101"/>
      <c r="BO30" s="1089"/>
      <c r="BP30" s="156"/>
      <c r="BQ30" s="156"/>
      <c r="BR30" s="154"/>
      <c r="BS30" s="154"/>
      <c r="BT30" s="154"/>
      <c r="BU30" s="156"/>
      <c r="BV30" s="154"/>
      <c r="BW30" s="154"/>
      <c r="BX30" s="90"/>
      <c r="BY30" s="90"/>
      <c r="BZ30" s="90"/>
      <c r="CA30" s="832"/>
      <c r="CB30" s="833"/>
      <c r="CC30" s="720"/>
      <c r="CD30" s="720"/>
      <c r="CE30" s="720"/>
      <c r="CF30" s="720"/>
      <c r="CG30" s="720"/>
      <c r="CH30" s="720"/>
      <c r="CI30" s="720"/>
      <c r="CJ30" s="720"/>
      <c r="CK30" s="720"/>
      <c r="CL30" s="720"/>
      <c r="CM30" s="720"/>
      <c r="CN30" s="721"/>
    </row>
    <row r="31" spans="1:93" ht="19.5" customHeight="1" x14ac:dyDescent="0.15">
      <c r="A31" s="305"/>
      <c r="B31" s="355"/>
      <c r="C31" s="714" t="str">
        <f>IF(OR($I$15="",C27="",C29=""),"（   ）",TEXT(WEEKDAY(DATE(2018+$I$15,C27,C29)),"(aaa)"))</f>
        <v>(金)</v>
      </c>
      <c r="D31" s="712"/>
      <c r="E31" s="715"/>
      <c r="F31" s="126"/>
      <c r="G31" s="90"/>
      <c r="H31" s="127" t="s">
        <v>21</v>
      </c>
      <c r="I31" s="124"/>
      <c r="J31" s="124"/>
      <c r="K31" s="124"/>
      <c r="L31" s="124"/>
      <c r="M31" s="124"/>
      <c r="N31" s="124"/>
      <c r="O31" s="124"/>
      <c r="P31" s="124"/>
      <c r="Q31" s="124"/>
      <c r="R31" s="124"/>
      <c r="S31" s="124"/>
      <c r="T31" s="124"/>
      <c r="U31" s="124"/>
      <c r="V31" s="124"/>
      <c r="W31" s="124"/>
      <c r="X31" s="124"/>
      <c r="Y31" s="124"/>
      <c r="Z31" s="124"/>
      <c r="AA31" s="124"/>
      <c r="AB31" s="133"/>
      <c r="AC31" s="157"/>
      <c r="AD31" s="157"/>
      <c r="AE31" s="157"/>
      <c r="AF31" s="157"/>
      <c r="AG31" s="157"/>
      <c r="AH31" s="157"/>
      <c r="AI31" s="157"/>
      <c r="AJ31" s="157"/>
      <c r="AK31" s="149"/>
      <c r="AL31" s="1102" t="s">
        <v>228</v>
      </c>
      <c r="AM31" s="1103"/>
      <c r="AN31" s="1103"/>
      <c r="AO31" s="1103"/>
      <c r="AP31" s="1103"/>
      <c r="AQ31" s="1103"/>
      <c r="AR31" s="1103"/>
      <c r="AS31" s="1103"/>
      <c r="AT31" s="1103"/>
      <c r="AU31" s="1104"/>
      <c r="AV31" s="157"/>
      <c r="AW31" s="157"/>
      <c r="AX31" s="157"/>
      <c r="AY31" s="157"/>
      <c r="AZ31" s="157"/>
      <c r="BA31" s="149"/>
      <c r="BB31" s="158" t="s">
        <v>228</v>
      </c>
      <c r="BC31" s="149"/>
      <c r="BD31" s="157"/>
      <c r="BE31" s="157"/>
      <c r="BF31" s="157"/>
      <c r="BG31" s="157"/>
      <c r="BH31" s="157"/>
      <c r="BI31" s="149"/>
      <c r="BJ31" s="1105" t="s">
        <v>232</v>
      </c>
      <c r="BK31" s="1105"/>
      <c r="BL31" s="1105"/>
      <c r="BM31" s="1105"/>
      <c r="BN31" s="1105"/>
      <c r="BO31" s="1106"/>
      <c r="BP31" s="157"/>
      <c r="BQ31" s="157"/>
      <c r="BR31" s="157"/>
      <c r="BS31" s="157"/>
      <c r="BT31" s="157"/>
      <c r="BU31" s="157"/>
      <c r="BV31" s="157"/>
      <c r="BW31" s="157"/>
      <c r="BX31" s="124"/>
      <c r="BY31" s="124"/>
      <c r="BZ31" s="124"/>
      <c r="CA31" s="832"/>
      <c r="CB31" s="833"/>
      <c r="CC31" s="725"/>
      <c r="CD31" s="726"/>
      <c r="CE31" s="726"/>
      <c r="CF31" s="726"/>
      <c r="CG31" s="726"/>
      <c r="CH31" s="726"/>
      <c r="CI31" s="726"/>
      <c r="CJ31" s="726"/>
      <c r="CK31" s="726"/>
      <c r="CL31" s="726"/>
      <c r="CM31" s="726"/>
      <c r="CN31" s="727"/>
    </row>
    <row r="32" spans="1:93" ht="3" customHeight="1" x14ac:dyDescent="0.15">
      <c r="A32" s="305"/>
      <c r="B32" s="305"/>
      <c r="C32" s="348"/>
      <c r="D32" s="349"/>
      <c r="E32" s="128"/>
      <c r="F32" s="349"/>
      <c r="G32" s="349"/>
      <c r="H32" s="128"/>
      <c r="I32" s="105"/>
      <c r="J32" s="90"/>
      <c r="K32" s="90"/>
      <c r="L32" s="90"/>
      <c r="M32" s="105"/>
      <c r="N32" s="90"/>
      <c r="O32" s="90"/>
      <c r="P32" s="90"/>
      <c r="Q32" s="105"/>
      <c r="R32" s="90"/>
      <c r="S32" s="90"/>
      <c r="T32" s="90"/>
      <c r="U32" s="105"/>
      <c r="V32" s="90"/>
      <c r="W32" s="90"/>
      <c r="X32" s="90"/>
      <c r="Y32" s="90"/>
      <c r="Z32" s="111"/>
      <c r="AA32" s="90"/>
      <c r="AB32" s="105"/>
      <c r="AC32" s="105"/>
      <c r="AD32" s="90"/>
      <c r="AE32" s="90"/>
      <c r="AF32" s="90"/>
      <c r="AG32" s="90"/>
      <c r="AH32" s="111"/>
      <c r="AI32" s="90"/>
      <c r="AJ32" s="90"/>
      <c r="AK32" s="105"/>
      <c r="AL32" s="90"/>
      <c r="AM32" s="90"/>
      <c r="AN32" s="90"/>
      <c r="AO32" s="90"/>
      <c r="AP32" s="111"/>
      <c r="AQ32" s="90"/>
      <c r="AR32" s="90"/>
      <c r="AS32" s="105"/>
      <c r="AT32" s="90"/>
      <c r="AU32" s="105"/>
      <c r="AV32" s="90"/>
      <c r="AW32" s="105"/>
      <c r="AX32" s="90"/>
      <c r="AY32" s="90"/>
      <c r="AZ32" s="90"/>
      <c r="BA32" s="105"/>
      <c r="BB32" s="159"/>
      <c r="BC32" s="105"/>
      <c r="BD32" s="90"/>
      <c r="BE32" s="105"/>
      <c r="BF32" s="90"/>
      <c r="BG32" s="90"/>
      <c r="BH32" s="90"/>
      <c r="BI32" s="105"/>
      <c r="BJ32" s="90"/>
      <c r="BK32" s="90"/>
      <c r="BL32" s="90"/>
      <c r="BM32" s="90"/>
      <c r="BN32" s="111"/>
      <c r="BO32" s="105"/>
      <c r="BP32" s="90"/>
      <c r="BQ32" s="90"/>
      <c r="BR32" s="111"/>
      <c r="BS32" s="90"/>
      <c r="BT32" s="90"/>
      <c r="BU32" s="105"/>
      <c r="BV32" s="90"/>
      <c r="BW32" s="90"/>
      <c r="BX32" s="90"/>
      <c r="BY32" s="90"/>
      <c r="BZ32" s="111"/>
      <c r="CA32" s="832"/>
      <c r="CB32" s="833"/>
      <c r="CC32" s="728"/>
      <c r="CD32" s="712"/>
      <c r="CE32" s="712"/>
      <c r="CF32" s="712"/>
      <c r="CG32" s="712"/>
      <c r="CH32" s="712"/>
      <c r="CI32" s="712"/>
      <c r="CJ32" s="712"/>
      <c r="CK32" s="712"/>
      <c r="CL32" s="712"/>
      <c r="CM32" s="712"/>
      <c r="CN32" s="729"/>
    </row>
    <row r="33" spans="1:93" ht="3" customHeight="1" thickBot="1" x14ac:dyDescent="0.2">
      <c r="A33" s="305"/>
      <c r="B33" s="305"/>
      <c r="C33" s="350"/>
      <c r="D33" s="351"/>
      <c r="E33" s="130"/>
      <c r="F33" s="351"/>
      <c r="G33" s="351"/>
      <c r="H33" s="130"/>
      <c r="I33" s="94"/>
      <c r="J33" s="115"/>
      <c r="K33" s="93"/>
      <c r="L33" s="115"/>
      <c r="M33" s="93"/>
      <c r="N33" s="115"/>
      <c r="O33" s="93"/>
      <c r="P33" s="115"/>
      <c r="Q33" s="94"/>
      <c r="R33" s="93"/>
      <c r="S33" s="93"/>
      <c r="T33" s="115"/>
      <c r="U33" s="93"/>
      <c r="V33" s="115"/>
      <c r="W33" s="93"/>
      <c r="X33" s="115"/>
      <c r="Y33" s="93"/>
      <c r="Z33" s="115"/>
      <c r="AA33" s="93"/>
      <c r="AB33" s="136"/>
      <c r="AC33" s="93"/>
      <c r="AD33" s="115"/>
      <c r="AE33" s="93"/>
      <c r="AF33" s="115"/>
      <c r="AG33" s="93"/>
      <c r="AH33" s="115"/>
      <c r="AI33" s="93"/>
      <c r="AJ33" s="115"/>
      <c r="AK33" s="93"/>
      <c r="AL33" s="115"/>
      <c r="AM33" s="93"/>
      <c r="AN33" s="115"/>
      <c r="AO33" s="93"/>
      <c r="AP33" s="115"/>
      <c r="AQ33" s="94"/>
      <c r="AR33" s="93"/>
      <c r="AS33" s="93"/>
      <c r="AT33" s="115"/>
      <c r="AU33" s="93"/>
      <c r="AV33" s="115"/>
      <c r="AW33" s="93"/>
      <c r="AX33" s="115"/>
      <c r="AY33" s="93"/>
      <c r="AZ33" s="115"/>
      <c r="BA33" s="94"/>
      <c r="BB33" s="94"/>
      <c r="BC33" s="94"/>
      <c r="BD33" s="93"/>
      <c r="BE33" s="93"/>
      <c r="BF33" s="115"/>
      <c r="BG33" s="93"/>
      <c r="BH33" s="115"/>
      <c r="BI33" s="94"/>
      <c r="BJ33" s="93"/>
      <c r="BK33" s="93"/>
      <c r="BL33" s="115"/>
      <c r="BM33" s="93"/>
      <c r="BN33" s="115"/>
      <c r="BO33" s="93"/>
      <c r="BP33" s="115"/>
      <c r="BQ33" s="93"/>
      <c r="BR33" s="115"/>
      <c r="BS33" s="94"/>
      <c r="BT33" s="93"/>
      <c r="BU33" s="94"/>
      <c r="BV33" s="93"/>
      <c r="BW33" s="93"/>
      <c r="BX33" s="115"/>
      <c r="BY33" s="93"/>
      <c r="BZ33" s="115"/>
      <c r="CA33" s="834"/>
      <c r="CB33" s="835"/>
      <c r="CC33" s="730"/>
      <c r="CD33" s="731"/>
      <c r="CE33" s="731"/>
      <c r="CF33" s="731"/>
      <c r="CG33" s="731"/>
      <c r="CH33" s="731"/>
      <c r="CI33" s="731"/>
      <c r="CJ33" s="731"/>
      <c r="CK33" s="731"/>
      <c r="CL33" s="731"/>
      <c r="CM33" s="731"/>
      <c r="CN33" s="732"/>
    </row>
    <row r="34" spans="1:93" s="132" customFormat="1" ht="19.5" customHeight="1" x14ac:dyDescent="0.15">
      <c r="A34" s="315"/>
      <c r="B34" s="354"/>
      <c r="C34" s="737" t="s">
        <v>16</v>
      </c>
      <c r="D34" s="726"/>
      <c r="E34" s="738"/>
      <c r="F34" s="741" t="s">
        <v>13</v>
      </c>
      <c r="G34" s="722"/>
      <c r="H34" s="723"/>
      <c r="I34" s="121"/>
      <c r="J34" s="121"/>
      <c r="K34" s="121"/>
      <c r="L34" s="131"/>
      <c r="M34" s="1070" t="s">
        <v>237</v>
      </c>
      <c r="N34" s="1070"/>
      <c r="O34" s="1090" t="s">
        <v>139</v>
      </c>
      <c r="P34" s="1092" t="s">
        <v>8</v>
      </c>
      <c r="Q34" s="1070"/>
      <c r="R34" s="1070"/>
      <c r="S34" s="1071"/>
      <c r="T34" s="1074" t="s">
        <v>511</v>
      </c>
      <c r="U34" s="1083"/>
      <c r="V34" s="1083"/>
      <c r="W34" s="1083"/>
      <c r="X34" s="1083"/>
      <c r="Y34" s="1083"/>
      <c r="Z34" s="1083"/>
      <c r="AA34" s="1083"/>
      <c r="AB34" s="1083"/>
      <c r="AC34" s="1083"/>
      <c r="AD34" s="1083"/>
      <c r="AE34" s="1083"/>
      <c r="AF34" s="1083"/>
      <c r="AG34" s="1083"/>
      <c r="AH34" s="1083"/>
      <c r="AI34" s="1083"/>
      <c r="AJ34" s="1083"/>
      <c r="AK34" s="1084"/>
      <c r="AL34" s="1070" t="s">
        <v>238</v>
      </c>
      <c r="AM34" s="1070"/>
      <c r="AN34" s="1070"/>
      <c r="AO34" s="1071"/>
      <c r="AP34" s="1081" t="s">
        <v>239</v>
      </c>
      <c r="AQ34" s="1070"/>
      <c r="AR34" s="1070"/>
      <c r="AS34" s="1070"/>
      <c r="AT34" s="1070"/>
      <c r="AU34" s="1070"/>
      <c r="AV34" s="1070"/>
      <c r="AW34" s="1071"/>
      <c r="AX34" s="1074" t="s">
        <v>250</v>
      </c>
      <c r="AY34" s="1083"/>
      <c r="AZ34" s="1084"/>
      <c r="BA34" s="152"/>
      <c r="BB34" s="1090" t="s">
        <v>139</v>
      </c>
      <c r="BC34" s="152"/>
      <c r="BD34" s="1092" t="s">
        <v>10</v>
      </c>
      <c r="BE34" s="1070"/>
      <c r="BF34" s="1071"/>
      <c r="BG34" s="1092" t="s">
        <v>233</v>
      </c>
      <c r="BH34" s="1070"/>
      <c r="BI34" s="1070"/>
      <c r="BJ34" s="1071"/>
      <c r="BK34" s="152"/>
      <c r="BL34" s="995" t="s">
        <v>548</v>
      </c>
      <c r="BM34" s="1098"/>
      <c r="BN34" s="1098"/>
      <c r="BO34" s="1098"/>
      <c r="BP34" s="1098"/>
      <c r="BQ34" s="996"/>
      <c r="BR34" s="152"/>
      <c r="BS34" s="152"/>
      <c r="BT34" s="991" t="s">
        <v>234</v>
      </c>
      <c r="BU34" s="1087"/>
      <c r="BV34" s="1075" t="s">
        <v>236</v>
      </c>
      <c r="BW34" s="1076"/>
      <c r="BX34" s="152"/>
      <c r="BY34" s="152"/>
      <c r="BZ34" s="153"/>
      <c r="CA34" s="739" t="s">
        <v>7</v>
      </c>
      <c r="CB34" s="740"/>
      <c r="CC34" s="740"/>
      <c r="CD34" s="740"/>
      <c r="CE34" s="733" t="s">
        <v>5</v>
      </c>
      <c r="CF34" s="733"/>
      <c r="CG34" s="1065">
        <v>38</v>
      </c>
      <c r="CH34" s="1065"/>
      <c r="CI34" s="1065"/>
      <c r="CJ34" s="733" t="s">
        <v>6</v>
      </c>
      <c r="CK34" s="733"/>
      <c r="CL34" s="1065">
        <v>39</v>
      </c>
      <c r="CM34" s="1065"/>
      <c r="CN34" s="1066"/>
      <c r="CO34" s="315"/>
    </row>
    <row r="35" spans="1:93" s="132" customFormat="1" ht="19.5" customHeight="1" x14ac:dyDescent="0.15">
      <c r="A35" s="315"/>
      <c r="B35" s="354"/>
      <c r="C35" s="714">
        <f>IF(C27&lt;&gt;0,MONTH(DATE(1988+$I$15,$M$15,$Q$15)+1),"")</f>
        <v>10</v>
      </c>
      <c r="D35" s="712"/>
      <c r="E35" s="715"/>
      <c r="F35" s="742"/>
      <c r="G35" s="724"/>
      <c r="H35" s="717"/>
      <c r="I35" s="92"/>
      <c r="J35" s="92"/>
      <c r="K35" s="92"/>
      <c r="L35" s="105"/>
      <c r="M35" s="1072"/>
      <c r="N35" s="1072"/>
      <c r="O35" s="1091"/>
      <c r="P35" s="1082"/>
      <c r="Q35" s="1072"/>
      <c r="R35" s="1072"/>
      <c r="S35" s="1073"/>
      <c r="T35" s="1107"/>
      <c r="U35" s="1085"/>
      <c r="V35" s="1085"/>
      <c r="W35" s="1085"/>
      <c r="X35" s="1085"/>
      <c r="Y35" s="1085"/>
      <c r="Z35" s="1085"/>
      <c r="AA35" s="1085"/>
      <c r="AB35" s="1085"/>
      <c r="AC35" s="1085"/>
      <c r="AD35" s="1085"/>
      <c r="AE35" s="1085"/>
      <c r="AF35" s="1085"/>
      <c r="AG35" s="1085"/>
      <c r="AH35" s="1085"/>
      <c r="AI35" s="1085"/>
      <c r="AJ35" s="1085"/>
      <c r="AK35" s="1086"/>
      <c r="AL35" s="1072"/>
      <c r="AM35" s="1072"/>
      <c r="AN35" s="1072"/>
      <c r="AO35" s="1073"/>
      <c r="AP35" s="1082"/>
      <c r="AQ35" s="1072"/>
      <c r="AR35" s="1072"/>
      <c r="AS35" s="1072"/>
      <c r="AT35" s="1072"/>
      <c r="AU35" s="1072"/>
      <c r="AV35" s="1072"/>
      <c r="AW35" s="1073"/>
      <c r="AX35" s="1107"/>
      <c r="AY35" s="1085"/>
      <c r="AZ35" s="1086"/>
      <c r="BA35" s="156"/>
      <c r="BB35" s="1091"/>
      <c r="BC35" s="154"/>
      <c r="BD35" s="1082"/>
      <c r="BE35" s="1072"/>
      <c r="BF35" s="1073"/>
      <c r="BG35" s="1082"/>
      <c r="BH35" s="1072"/>
      <c r="BI35" s="1072"/>
      <c r="BJ35" s="1073"/>
      <c r="BK35" s="156"/>
      <c r="BL35" s="997"/>
      <c r="BM35" s="1099"/>
      <c r="BN35" s="1099"/>
      <c r="BO35" s="1099"/>
      <c r="BP35" s="1099"/>
      <c r="BQ35" s="998"/>
      <c r="BR35" s="156"/>
      <c r="BS35" s="156"/>
      <c r="BT35" s="1088"/>
      <c r="BU35" s="1089"/>
      <c r="BV35" s="1078"/>
      <c r="BW35" s="1079"/>
      <c r="BX35" s="154"/>
      <c r="BY35" s="154"/>
      <c r="BZ35" s="155"/>
      <c r="CA35" s="735" t="s">
        <v>164</v>
      </c>
      <c r="CB35" s="736"/>
      <c r="CC35" s="736"/>
      <c r="CD35" s="736"/>
      <c r="CE35" s="720" t="s">
        <v>5</v>
      </c>
      <c r="CF35" s="720"/>
      <c r="CG35" s="1068">
        <v>0</v>
      </c>
      <c r="CH35" s="1068"/>
      <c r="CI35" s="1068"/>
      <c r="CJ35" s="720" t="s">
        <v>6</v>
      </c>
      <c r="CK35" s="720"/>
      <c r="CL35" s="1068">
        <v>0</v>
      </c>
      <c r="CM35" s="1068"/>
      <c r="CN35" s="1069"/>
      <c r="CO35" s="315"/>
    </row>
    <row r="36" spans="1:93" s="132" customFormat="1" ht="19.5" customHeight="1" x14ac:dyDescent="0.15">
      <c r="A36" s="315"/>
      <c r="B36" s="354"/>
      <c r="C36" s="714" t="s">
        <v>19</v>
      </c>
      <c r="D36" s="712"/>
      <c r="E36" s="715"/>
      <c r="F36" s="122"/>
      <c r="G36" s="93"/>
      <c r="H36" s="123" t="s">
        <v>21</v>
      </c>
      <c r="I36" s="93"/>
      <c r="J36" s="125"/>
      <c r="K36" s="125"/>
      <c r="L36" s="160"/>
      <c r="M36" s="148"/>
      <c r="N36" s="148"/>
      <c r="O36" s="150" t="s">
        <v>227</v>
      </c>
      <c r="P36" s="1097" t="s">
        <v>229</v>
      </c>
      <c r="Q36" s="1095"/>
      <c r="R36" s="1095"/>
      <c r="S36" s="1096"/>
      <c r="T36" s="1097" t="s">
        <v>242</v>
      </c>
      <c r="U36" s="1095"/>
      <c r="V36" s="1095"/>
      <c r="W36" s="1095"/>
      <c r="X36" s="1095"/>
      <c r="Y36" s="1095"/>
      <c r="Z36" s="1095"/>
      <c r="AA36" s="1095"/>
      <c r="AB36" s="1095"/>
      <c r="AC36" s="1095"/>
      <c r="AD36" s="1095"/>
      <c r="AE36" s="1095"/>
      <c r="AF36" s="1095"/>
      <c r="AG36" s="1095"/>
      <c r="AH36" s="1095"/>
      <c r="AI36" s="1095"/>
      <c r="AJ36" s="1095"/>
      <c r="AK36" s="1096"/>
      <c r="AL36" s="157"/>
      <c r="AM36" s="148"/>
      <c r="AN36" s="157"/>
      <c r="AO36" s="149"/>
      <c r="AP36" s="1097" t="s">
        <v>545</v>
      </c>
      <c r="AQ36" s="1095"/>
      <c r="AR36" s="1095"/>
      <c r="AS36" s="1095"/>
      <c r="AT36" s="1095"/>
      <c r="AU36" s="1095"/>
      <c r="AV36" s="1095"/>
      <c r="AW36" s="1096"/>
      <c r="AX36" s="1097" t="s">
        <v>228</v>
      </c>
      <c r="AY36" s="1095"/>
      <c r="AZ36" s="1096"/>
      <c r="BA36" s="148"/>
      <c r="BB36" s="150" t="s">
        <v>227</v>
      </c>
      <c r="BC36" s="148"/>
      <c r="BD36" s="1097" t="s">
        <v>229</v>
      </c>
      <c r="BE36" s="1095"/>
      <c r="BF36" s="1096"/>
      <c r="BG36" s="157"/>
      <c r="BH36" s="157"/>
      <c r="BI36" s="157"/>
      <c r="BJ36" s="149"/>
      <c r="BK36" s="157"/>
      <c r="BL36" s="1097" t="s">
        <v>228</v>
      </c>
      <c r="BM36" s="1095"/>
      <c r="BN36" s="1095"/>
      <c r="BO36" s="1095"/>
      <c r="BP36" s="1095"/>
      <c r="BQ36" s="1096"/>
      <c r="BR36" s="148"/>
      <c r="BS36" s="148"/>
      <c r="BT36" s="1097" t="s">
        <v>235</v>
      </c>
      <c r="BU36" s="1096"/>
      <c r="BV36" s="1097" t="s">
        <v>226</v>
      </c>
      <c r="BW36" s="1096"/>
      <c r="BX36" s="157"/>
      <c r="BY36" s="157"/>
      <c r="BZ36" s="149"/>
      <c r="CA36" s="832" t="s">
        <v>29</v>
      </c>
      <c r="CB36" s="833"/>
      <c r="CC36" s="1108" t="s">
        <v>240</v>
      </c>
      <c r="CD36" s="1108"/>
      <c r="CE36" s="1108"/>
      <c r="CF36" s="1108"/>
      <c r="CG36" s="1108"/>
      <c r="CH36" s="1108"/>
      <c r="CI36" s="1108"/>
      <c r="CJ36" s="1108"/>
      <c r="CK36" s="1108"/>
      <c r="CL36" s="1108"/>
      <c r="CM36" s="1108"/>
      <c r="CN36" s="1109"/>
      <c r="CO36" s="315"/>
    </row>
    <row r="37" spans="1:93" s="132" customFormat="1" ht="19.5" customHeight="1" x14ac:dyDescent="0.15">
      <c r="A37" s="315"/>
      <c r="B37" s="354"/>
      <c r="C37" s="714">
        <f>IF(C27&lt;&gt;0,DAY(DATE(1989+$I$15,$M$15,$Q$15)+1),"")</f>
        <v>19</v>
      </c>
      <c r="D37" s="712"/>
      <c r="E37" s="715"/>
      <c r="F37" s="741" t="s">
        <v>15</v>
      </c>
      <c r="G37" s="722"/>
      <c r="H37" s="723"/>
      <c r="I37" s="121"/>
      <c r="J37" s="121"/>
      <c r="K37" s="121"/>
      <c r="L37" s="121"/>
      <c r="M37" s="152"/>
      <c r="N37" s="152"/>
      <c r="O37" s="1090" t="s">
        <v>139</v>
      </c>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4"/>
      <c r="AT37" s="154"/>
      <c r="AU37" s="152"/>
      <c r="AV37" s="152"/>
      <c r="AW37" s="152"/>
      <c r="AX37" s="152"/>
      <c r="AY37" s="152"/>
      <c r="AZ37" s="152"/>
      <c r="BA37" s="152"/>
      <c r="BB37" s="1090" t="s">
        <v>139</v>
      </c>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3"/>
      <c r="CA37" s="832"/>
      <c r="CB37" s="833"/>
      <c r="CC37" s="720"/>
      <c r="CD37" s="720"/>
      <c r="CE37" s="720"/>
      <c r="CF37" s="720"/>
      <c r="CG37" s="720"/>
      <c r="CH37" s="720"/>
      <c r="CI37" s="720"/>
      <c r="CJ37" s="720"/>
      <c r="CK37" s="720"/>
      <c r="CL37" s="720"/>
      <c r="CM37" s="720"/>
      <c r="CN37" s="721"/>
      <c r="CO37" s="315"/>
    </row>
    <row r="38" spans="1:93" s="132" customFormat="1" ht="19.5" customHeight="1" x14ac:dyDescent="0.15">
      <c r="A38" s="315"/>
      <c r="B38" s="354"/>
      <c r="C38" s="714" t="s">
        <v>20</v>
      </c>
      <c r="D38" s="712"/>
      <c r="E38" s="715"/>
      <c r="F38" s="742"/>
      <c r="G38" s="724"/>
      <c r="H38" s="717"/>
      <c r="I38" s="92"/>
      <c r="J38" s="92"/>
      <c r="K38" s="92"/>
      <c r="L38" s="90"/>
      <c r="M38" s="154"/>
      <c r="N38" s="154"/>
      <c r="O38" s="1091"/>
      <c r="P38" s="154"/>
      <c r="Q38" s="154"/>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4"/>
      <c r="AS38" s="154"/>
      <c r="AT38" s="154"/>
      <c r="AU38" s="154"/>
      <c r="AV38" s="156"/>
      <c r="AW38" s="156"/>
      <c r="AX38" s="156"/>
      <c r="AY38" s="156"/>
      <c r="AZ38" s="156"/>
      <c r="BA38" s="156"/>
      <c r="BB38" s="1091"/>
      <c r="BC38" s="154"/>
      <c r="BD38" s="154"/>
      <c r="BE38" s="154"/>
      <c r="BF38" s="154"/>
      <c r="BG38" s="154"/>
      <c r="BH38" s="154"/>
      <c r="BI38" s="154"/>
      <c r="BJ38" s="154"/>
      <c r="BK38" s="154"/>
      <c r="BL38" s="156"/>
      <c r="BM38" s="156"/>
      <c r="BN38" s="156"/>
      <c r="BO38" s="156"/>
      <c r="BP38" s="156"/>
      <c r="BQ38" s="156"/>
      <c r="BR38" s="154"/>
      <c r="BS38" s="154"/>
      <c r="BT38" s="154"/>
      <c r="BU38" s="154"/>
      <c r="BV38" s="154"/>
      <c r="BW38" s="154"/>
      <c r="BX38" s="154"/>
      <c r="BY38" s="154"/>
      <c r="BZ38" s="155"/>
      <c r="CA38" s="832"/>
      <c r="CB38" s="833"/>
      <c r="CC38" s="720"/>
      <c r="CD38" s="720"/>
      <c r="CE38" s="720"/>
      <c r="CF38" s="720"/>
      <c r="CG38" s="720"/>
      <c r="CH38" s="720"/>
      <c r="CI38" s="720"/>
      <c r="CJ38" s="720"/>
      <c r="CK38" s="720"/>
      <c r="CL38" s="720"/>
      <c r="CM38" s="720"/>
      <c r="CN38" s="721"/>
      <c r="CO38" s="315"/>
    </row>
    <row r="39" spans="1:93" s="132" customFormat="1" ht="19.5" customHeight="1" x14ac:dyDescent="0.15">
      <c r="A39" s="315"/>
      <c r="B39" s="354"/>
      <c r="C39" s="714" t="str">
        <f>IF(OR($I$15="",C35="",C37=""),"（   ）",TEXT(WEEKDAY(DATE(2018+$I$15,C35,C37)),"(aaa)"))</f>
        <v>(土)</v>
      </c>
      <c r="D39" s="712"/>
      <c r="E39" s="715"/>
      <c r="F39" s="134"/>
      <c r="G39" s="90"/>
      <c r="H39" s="127" t="s">
        <v>21</v>
      </c>
      <c r="I39" s="90"/>
      <c r="J39" s="124"/>
      <c r="K39" s="124"/>
      <c r="L39" s="124"/>
      <c r="M39" s="157"/>
      <c r="N39" s="157"/>
      <c r="O39" s="158" t="s">
        <v>228</v>
      </c>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8" t="s">
        <v>228</v>
      </c>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49"/>
      <c r="CA39" s="832"/>
      <c r="CB39" s="833"/>
      <c r="CC39" s="725"/>
      <c r="CD39" s="726"/>
      <c r="CE39" s="726"/>
      <c r="CF39" s="726"/>
      <c r="CG39" s="726"/>
      <c r="CH39" s="726"/>
      <c r="CI39" s="726"/>
      <c r="CJ39" s="726"/>
      <c r="CK39" s="726"/>
      <c r="CL39" s="726"/>
      <c r="CM39" s="726"/>
      <c r="CN39" s="727"/>
      <c r="CO39" s="315"/>
    </row>
    <row r="40" spans="1:93" s="132" customFormat="1" ht="3" customHeight="1" x14ac:dyDescent="0.15">
      <c r="A40" s="315"/>
      <c r="B40" s="354"/>
      <c r="C40" s="348"/>
      <c r="D40" s="349"/>
      <c r="E40" s="128"/>
      <c r="F40" s="349"/>
      <c r="G40" s="349"/>
      <c r="H40" s="128"/>
      <c r="I40" s="90"/>
      <c r="J40" s="111"/>
      <c r="K40" s="90"/>
      <c r="L40" s="90"/>
      <c r="M40" s="105"/>
      <c r="N40" s="135"/>
      <c r="O40" s="128"/>
      <c r="P40" s="90"/>
      <c r="Q40" s="105"/>
      <c r="R40" s="90"/>
      <c r="S40" s="90"/>
      <c r="T40" s="90"/>
      <c r="U40" s="105"/>
      <c r="V40" s="90"/>
      <c r="W40" s="90"/>
      <c r="X40" s="90"/>
      <c r="Y40" s="90"/>
      <c r="Z40" s="111"/>
      <c r="AA40" s="90"/>
      <c r="AB40" s="90"/>
      <c r="AC40" s="105"/>
      <c r="AD40" s="90"/>
      <c r="AE40" s="90"/>
      <c r="AF40" s="90"/>
      <c r="AG40" s="90"/>
      <c r="AH40" s="111"/>
      <c r="AI40" s="90"/>
      <c r="AJ40" s="90"/>
      <c r="AK40" s="105"/>
      <c r="AL40" s="90"/>
      <c r="AM40" s="90"/>
      <c r="AN40" s="90"/>
      <c r="AO40" s="90"/>
      <c r="AP40" s="111"/>
      <c r="AQ40" s="90"/>
      <c r="AR40" s="90"/>
      <c r="AS40" s="105"/>
      <c r="AT40" s="90"/>
      <c r="AU40" s="90"/>
      <c r="AV40" s="90"/>
      <c r="AW40" s="105"/>
      <c r="AX40" s="90"/>
      <c r="AY40" s="90"/>
      <c r="AZ40" s="90"/>
      <c r="BA40" s="105"/>
      <c r="BB40" s="135"/>
      <c r="BC40" s="90"/>
      <c r="BD40" s="90"/>
      <c r="BE40" s="105"/>
      <c r="BF40" s="90"/>
      <c r="BG40" s="90"/>
      <c r="BH40" s="90"/>
      <c r="BI40" s="105"/>
      <c r="BJ40" s="90"/>
      <c r="BK40" s="90"/>
      <c r="BL40" s="90"/>
      <c r="BM40" s="90"/>
      <c r="BN40" s="111"/>
      <c r="BO40" s="90"/>
      <c r="BP40" s="90"/>
      <c r="BQ40" s="105"/>
      <c r="BR40" s="90"/>
      <c r="BS40" s="90"/>
      <c r="BT40" s="90"/>
      <c r="BU40" s="105"/>
      <c r="BV40" s="90"/>
      <c r="BW40" s="90"/>
      <c r="BX40" s="90"/>
      <c r="BY40" s="105"/>
      <c r="BZ40" s="135"/>
      <c r="CA40" s="832"/>
      <c r="CB40" s="833"/>
      <c r="CC40" s="728"/>
      <c r="CD40" s="712"/>
      <c r="CE40" s="712"/>
      <c r="CF40" s="712"/>
      <c r="CG40" s="712"/>
      <c r="CH40" s="712"/>
      <c r="CI40" s="712"/>
      <c r="CJ40" s="712"/>
      <c r="CK40" s="712"/>
      <c r="CL40" s="712"/>
      <c r="CM40" s="712"/>
      <c r="CN40" s="729"/>
      <c r="CO40" s="315"/>
    </row>
    <row r="41" spans="1:93" s="132" customFormat="1" ht="3" customHeight="1" thickBot="1" x14ac:dyDescent="0.2">
      <c r="A41" s="315"/>
      <c r="B41" s="354"/>
      <c r="C41" s="350"/>
      <c r="D41" s="351"/>
      <c r="E41" s="130"/>
      <c r="F41" s="351"/>
      <c r="G41" s="351"/>
      <c r="H41" s="130"/>
      <c r="I41" s="93"/>
      <c r="J41" s="115"/>
      <c r="K41" s="94"/>
      <c r="L41" s="115"/>
      <c r="M41" s="93"/>
      <c r="N41" s="136"/>
      <c r="O41" s="122"/>
      <c r="P41" s="115"/>
      <c r="Q41" s="93"/>
      <c r="R41" s="115"/>
      <c r="S41" s="93"/>
      <c r="T41" s="115"/>
      <c r="U41" s="93"/>
      <c r="V41" s="115"/>
      <c r="W41" s="94"/>
      <c r="X41" s="93"/>
      <c r="Y41" s="93"/>
      <c r="Z41" s="115"/>
      <c r="AA41" s="93"/>
      <c r="AB41" s="115"/>
      <c r="AC41" s="94"/>
      <c r="AD41" s="115"/>
      <c r="AE41" s="93"/>
      <c r="AF41" s="115"/>
      <c r="AG41" s="93"/>
      <c r="AH41" s="115"/>
      <c r="AI41" s="93"/>
      <c r="AJ41" s="115"/>
      <c r="AK41" s="93"/>
      <c r="AL41" s="115"/>
      <c r="AM41" s="93"/>
      <c r="AN41" s="115"/>
      <c r="AO41" s="93"/>
      <c r="AP41" s="115"/>
      <c r="AQ41" s="94"/>
      <c r="AR41" s="93"/>
      <c r="AS41" s="93"/>
      <c r="AT41" s="115"/>
      <c r="AU41" s="93"/>
      <c r="AV41" s="115"/>
      <c r="AW41" s="93"/>
      <c r="AX41" s="115"/>
      <c r="AY41" s="93"/>
      <c r="AZ41" s="115"/>
      <c r="BA41" s="105"/>
      <c r="BB41" s="94"/>
      <c r="BC41" s="94"/>
      <c r="BD41" s="93"/>
      <c r="BE41" s="93"/>
      <c r="BF41" s="115"/>
      <c r="BG41" s="93"/>
      <c r="BH41" s="115"/>
      <c r="BI41" s="93"/>
      <c r="BJ41" s="115"/>
      <c r="BK41" s="94"/>
      <c r="BL41" s="93"/>
      <c r="BM41" s="93"/>
      <c r="BN41" s="115"/>
      <c r="BO41" s="93"/>
      <c r="BP41" s="115"/>
      <c r="BQ41" s="94"/>
      <c r="BR41" s="93"/>
      <c r="BS41" s="93"/>
      <c r="BT41" s="115"/>
      <c r="BU41" s="94"/>
      <c r="BV41" s="93"/>
      <c r="BW41" s="94"/>
      <c r="BX41" s="93"/>
      <c r="BY41" s="94"/>
      <c r="BZ41" s="136"/>
      <c r="CA41" s="834"/>
      <c r="CB41" s="835"/>
      <c r="CC41" s="730"/>
      <c r="CD41" s="731"/>
      <c r="CE41" s="731"/>
      <c r="CF41" s="731"/>
      <c r="CG41" s="731"/>
      <c r="CH41" s="731"/>
      <c r="CI41" s="731"/>
      <c r="CJ41" s="731"/>
      <c r="CK41" s="731"/>
      <c r="CL41" s="731"/>
      <c r="CM41" s="731"/>
      <c r="CN41" s="732"/>
      <c r="CO41" s="315"/>
    </row>
    <row r="42" spans="1:93" s="132" customFormat="1" ht="19.5" customHeight="1" x14ac:dyDescent="0.15">
      <c r="A42" s="315"/>
      <c r="B42" s="354"/>
      <c r="C42" s="737" t="s">
        <v>17</v>
      </c>
      <c r="D42" s="726"/>
      <c r="E42" s="738"/>
      <c r="F42" s="722" t="s">
        <v>13</v>
      </c>
      <c r="G42" s="722"/>
      <c r="H42" s="723"/>
      <c r="I42" s="121"/>
      <c r="J42" s="121"/>
      <c r="K42" s="121"/>
      <c r="L42" s="131"/>
      <c r="M42" s="1092" t="s">
        <v>237</v>
      </c>
      <c r="N42" s="1071"/>
      <c r="O42" s="1110" t="s">
        <v>139</v>
      </c>
      <c r="P42" s="1092" t="s">
        <v>8</v>
      </c>
      <c r="Q42" s="1070"/>
      <c r="R42" s="1070"/>
      <c r="S42" s="1071"/>
      <c r="T42" s="995" t="s">
        <v>248</v>
      </c>
      <c r="U42" s="1112"/>
      <c r="V42" s="1113"/>
      <c r="W42" s="1092" t="s">
        <v>243</v>
      </c>
      <c r="X42" s="1070"/>
      <c r="Y42" s="1070"/>
      <c r="Z42" s="1070"/>
      <c r="AA42" s="1070"/>
      <c r="AB42" s="1070"/>
      <c r="AC42" s="1070"/>
      <c r="AD42" s="1070"/>
      <c r="AE42" s="1070"/>
      <c r="AF42" s="1070"/>
      <c r="AG42" s="1071"/>
      <c r="AH42" s="1070" t="s">
        <v>9</v>
      </c>
      <c r="AI42" s="1070"/>
      <c r="AJ42" s="1070"/>
      <c r="AK42" s="1071"/>
      <c r="AL42" s="1117" t="s">
        <v>245</v>
      </c>
      <c r="AM42" s="1119" t="s">
        <v>246</v>
      </c>
      <c r="AN42" s="152"/>
      <c r="AO42" s="121"/>
      <c r="AP42" s="121"/>
      <c r="AQ42" s="121"/>
      <c r="AR42" s="121"/>
      <c r="AS42" s="121"/>
      <c r="AT42" s="121"/>
      <c r="AU42" s="121"/>
      <c r="AV42" s="121"/>
      <c r="AW42" s="121"/>
      <c r="AX42" s="121"/>
      <c r="AY42" s="121"/>
      <c r="AZ42" s="121"/>
      <c r="BA42" s="121"/>
      <c r="BB42" s="16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31"/>
      <c r="CA42" s="739" t="s">
        <v>7</v>
      </c>
      <c r="CB42" s="740"/>
      <c r="CC42" s="740"/>
      <c r="CD42" s="740"/>
      <c r="CE42" s="733" t="s">
        <v>5</v>
      </c>
      <c r="CF42" s="733"/>
      <c r="CG42" s="1065">
        <v>0</v>
      </c>
      <c r="CH42" s="1065"/>
      <c r="CI42" s="1065"/>
      <c r="CJ42" s="733" t="s">
        <v>6</v>
      </c>
      <c r="CK42" s="733"/>
      <c r="CL42" s="1065">
        <v>0</v>
      </c>
      <c r="CM42" s="1065"/>
      <c r="CN42" s="1066"/>
      <c r="CO42" s="315"/>
    </row>
    <row r="43" spans="1:93" s="132" customFormat="1" ht="19.5" customHeight="1" x14ac:dyDescent="0.15">
      <c r="A43" s="315"/>
      <c r="B43" s="354"/>
      <c r="C43" s="714">
        <f>IF(C27&lt;&gt;0,MONTH(DATE(1988+$I$15,$M$15,$Q$15)+2),"")</f>
        <v>10</v>
      </c>
      <c r="D43" s="712"/>
      <c r="E43" s="715"/>
      <c r="F43" s="724"/>
      <c r="G43" s="724"/>
      <c r="H43" s="717"/>
      <c r="I43" s="92"/>
      <c r="J43" s="92"/>
      <c r="K43" s="92"/>
      <c r="L43" s="105"/>
      <c r="M43" s="1082"/>
      <c r="N43" s="1073"/>
      <c r="O43" s="1111"/>
      <c r="P43" s="1082"/>
      <c r="Q43" s="1072"/>
      <c r="R43" s="1072"/>
      <c r="S43" s="1073"/>
      <c r="T43" s="1114"/>
      <c r="U43" s="1115"/>
      <c r="V43" s="1116"/>
      <c r="W43" s="1082"/>
      <c r="X43" s="1072"/>
      <c r="Y43" s="1072"/>
      <c r="Z43" s="1072"/>
      <c r="AA43" s="1072"/>
      <c r="AB43" s="1072"/>
      <c r="AC43" s="1072"/>
      <c r="AD43" s="1072"/>
      <c r="AE43" s="1072"/>
      <c r="AF43" s="1072"/>
      <c r="AG43" s="1073"/>
      <c r="AH43" s="1072"/>
      <c r="AI43" s="1072"/>
      <c r="AJ43" s="1072"/>
      <c r="AK43" s="1073"/>
      <c r="AL43" s="1118"/>
      <c r="AM43" s="1120"/>
      <c r="AN43" s="156"/>
      <c r="AO43" s="92"/>
      <c r="AP43" s="92"/>
      <c r="AQ43" s="92"/>
      <c r="AR43" s="92"/>
      <c r="AS43" s="92"/>
      <c r="AT43" s="92"/>
      <c r="AU43" s="92"/>
      <c r="AV43" s="92"/>
      <c r="AW43" s="92"/>
      <c r="AX43" s="92"/>
      <c r="AY43" s="92"/>
      <c r="AZ43" s="92"/>
      <c r="BA43" s="92"/>
      <c r="BB43" s="134"/>
      <c r="BC43" s="90"/>
      <c r="BD43" s="90"/>
      <c r="BE43" s="92"/>
      <c r="BF43" s="90"/>
      <c r="BG43" s="90"/>
      <c r="BH43" s="90"/>
      <c r="BI43" s="90"/>
      <c r="BJ43" s="90"/>
      <c r="BK43" s="90"/>
      <c r="BL43" s="90"/>
      <c r="BM43" s="90"/>
      <c r="BN43" s="90"/>
      <c r="BO43" s="90"/>
      <c r="BP43" s="90"/>
      <c r="BQ43" s="90"/>
      <c r="BR43" s="90"/>
      <c r="BS43" s="90"/>
      <c r="BT43" s="90"/>
      <c r="BU43" s="90"/>
      <c r="BV43" s="90"/>
      <c r="BW43" s="90"/>
      <c r="BX43" s="90"/>
      <c r="BY43" s="90"/>
      <c r="BZ43" s="105"/>
      <c r="CA43" s="735" t="s">
        <v>164</v>
      </c>
      <c r="CB43" s="736"/>
      <c r="CC43" s="736"/>
      <c r="CD43" s="736"/>
      <c r="CE43" s="720" t="s">
        <v>5</v>
      </c>
      <c r="CF43" s="720"/>
      <c r="CG43" s="1068">
        <v>0</v>
      </c>
      <c r="CH43" s="1068"/>
      <c r="CI43" s="1068"/>
      <c r="CJ43" s="720" t="s">
        <v>6</v>
      </c>
      <c r="CK43" s="720"/>
      <c r="CL43" s="1068">
        <v>0</v>
      </c>
      <c r="CM43" s="1068"/>
      <c r="CN43" s="1069"/>
      <c r="CO43" s="315"/>
    </row>
    <row r="44" spans="1:93" s="132" customFormat="1" ht="19.5" customHeight="1" x14ac:dyDescent="0.15">
      <c r="A44" s="315"/>
      <c r="B44" s="354"/>
      <c r="C44" s="714" t="s">
        <v>19</v>
      </c>
      <c r="D44" s="712"/>
      <c r="E44" s="715"/>
      <c r="F44" s="122"/>
      <c r="G44" s="93"/>
      <c r="H44" s="123" t="s">
        <v>21</v>
      </c>
      <c r="I44" s="93"/>
      <c r="J44" s="125"/>
      <c r="K44" s="125"/>
      <c r="L44" s="160"/>
      <c r="M44" s="148"/>
      <c r="N44" s="148"/>
      <c r="O44" s="150" t="s">
        <v>227</v>
      </c>
      <c r="P44" s="1097" t="s">
        <v>229</v>
      </c>
      <c r="Q44" s="1095"/>
      <c r="R44" s="1095"/>
      <c r="S44" s="1096"/>
      <c r="T44" s="1097" t="s">
        <v>247</v>
      </c>
      <c r="U44" s="1095"/>
      <c r="V44" s="1096"/>
      <c r="W44" s="1097" t="s">
        <v>244</v>
      </c>
      <c r="X44" s="1095"/>
      <c r="Y44" s="1095"/>
      <c r="Z44" s="1095"/>
      <c r="AA44" s="1095"/>
      <c r="AB44" s="1095"/>
      <c r="AC44" s="1095"/>
      <c r="AD44" s="1095"/>
      <c r="AE44" s="1095"/>
      <c r="AF44" s="1095"/>
      <c r="AG44" s="1096"/>
      <c r="AH44" s="1095" t="s">
        <v>229</v>
      </c>
      <c r="AI44" s="1095"/>
      <c r="AJ44" s="1095"/>
      <c r="AK44" s="1096"/>
      <c r="AL44" s="150" t="s">
        <v>235</v>
      </c>
      <c r="AM44" s="162"/>
      <c r="AN44" s="157"/>
      <c r="AO44" s="93"/>
      <c r="AP44" s="93"/>
      <c r="AQ44" s="125"/>
      <c r="AR44" s="125"/>
      <c r="AS44" s="125"/>
      <c r="AT44" s="125"/>
      <c r="AU44" s="125"/>
      <c r="AV44" s="125"/>
      <c r="AW44" s="125"/>
      <c r="AX44" s="124"/>
      <c r="AY44" s="125"/>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33"/>
      <c r="CA44" s="832" t="s">
        <v>29</v>
      </c>
      <c r="CB44" s="833"/>
      <c r="CC44" s="1108" t="s">
        <v>249</v>
      </c>
      <c r="CD44" s="1108"/>
      <c r="CE44" s="1108"/>
      <c r="CF44" s="1108"/>
      <c r="CG44" s="1108"/>
      <c r="CH44" s="1108"/>
      <c r="CI44" s="1108"/>
      <c r="CJ44" s="1108"/>
      <c r="CK44" s="1108"/>
      <c r="CL44" s="1108"/>
      <c r="CM44" s="1108"/>
      <c r="CN44" s="1109"/>
      <c r="CO44" s="315"/>
    </row>
    <row r="45" spans="1:93" s="132" customFormat="1" ht="19.5" customHeight="1" x14ac:dyDescent="0.15">
      <c r="A45" s="315"/>
      <c r="B45" s="354"/>
      <c r="C45" s="714">
        <f>IF(C29&lt;&gt;0,DAY(DATE(1989+$I$15,$M$15,$Q$15)+2),"")</f>
        <v>20</v>
      </c>
      <c r="D45" s="712"/>
      <c r="E45" s="715"/>
      <c r="F45" s="722" t="s">
        <v>15</v>
      </c>
      <c r="G45" s="722"/>
      <c r="H45" s="723"/>
      <c r="I45" s="121"/>
      <c r="J45" s="121"/>
      <c r="K45" s="121"/>
      <c r="L45" s="121"/>
      <c r="M45" s="152"/>
      <c r="N45" s="152"/>
      <c r="O45" s="1090" t="s">
        <v>139</v>
      </c>
      <c r="P45" s="152"/>
      <c r="Q45" s="152"/>
      <c r="R45" s="152"/>
      <c r="S45" s="152"/>
      <c r="T45" s="121"/>
      <c r="U45" s="121"/>
      <c r="V45" s="121"/>
      <c r="W45" s="1092" t="s">
        <v>546</v>
      </c>
      <c r="X45" s="1070"/>
      <c r="Y45" s="1070"/>
      <c r="Z45" s="1070"/>
      <c r="AA45" s="1070"/>
      <c r="AB45" s="1070"/>
      <c r="AC45" s="1070"/>
      <c r="AD45" s="1070"/>
      <c r="AE45" s="1070"/>
      <c r="AF45" s="1070"/>
      <c r="AG45" s="1071"/>
      <c r="AH45" s="121"/>
      <c r="AI45" s="121"/>
      <c r="AJ45" s="121"/>
      <c r="AK45" s="121"/>
      <c r="AL45" s="121"/>
      <c r="AM45" s="121"/>
      <c r="AN45" s="121"/>
      <c r="AO45" s="121"/>
      <c r="AP45" s="121"/>
      <c r="AQ45" s="121"/>
      <c r="AR45" s="121"/>
      <c r="AS45" s="121"/>
      <c r="AT45" s="121"/>
      <c r="AU45" s="121"/>
      <c r="AV45" s="121"/>
      <c r="AW45" s="121"/>
      <c r="AX45" s="121"/>
      <c r="AY45" s="121"/>
      <c r="AZ45" s="121"/>
      <c r="BA45" s="121"/>
      <c r="BB45" s="16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31"/>
      <c r="CA45" s="832"/>
      <c r="CB45" s="833"/>
      <c r="CC45" s="720"/>
      <c r="CD45" s="720"/>
      <c r="CE45" s="720"/>
      <c r="CF45" s="720"/>
      <c r="CG45" s="720"/>
      <c r="CH45" s="720"/>
      <c r="CI45" s="720"/>
      <c r="CJ45" s="720"/>
      <c r="CK45" s="720"/>
      <c r="CL45" s="720"/>
      <c r="CM45" s="720"/>
      <c r="CN45" s="721"/>
      <c r="CO45" s="315"/>
    </row>
    <row r="46" spans="1:93" s="132" customFormat="1" ht="19.5" customHeight="1" x14ac:dyDescent="0.15">
      <c r="A46" s="315"/>
      <c r="B46" s="354"/>
      <c r="C46" s="714" t="s">
        <v>20</v>
      </c>
      <c r="D46" s="712"/>
      <c r="E46" s="715"/>
      <c r="F46" s="724"/>
      <c r="G46" s="724"/>
      <c r="H46" s="717"/>
      <c r="I46" s="92"/>
      <c r="J46" s="92"/>
      <c r="K46" s="92"/>
      <c r="L46" s="90"/>
      <c r="M46" s="154"/>
      <c r="N46" s="154"/>
      <c r="O46" s="1091"/>
      <c r="P46" s="154"/>
      <c r="Q46" s="154"/>
      <c r="R46" s="156"/>
      <c r="S46" s="156"/>
      <c r="T46" s="90"/>
      <c r="U46" s="90"/>
      <c r="V46" s="90"/>
      <c r="W46" s="1082"/>
      <c r="X46" s="1072"/>
      <c r="Y46" s="1072"/>
      <c r="Z46" s="1072"/>
      <c r="AA46" s="1072"/>
      <c r="AB46" s="1072"/>
      <c r="AC46" s="1072"/>
      <c r="AD46" s="1072"/>
      <c r="AE46" s="1072"/>
      <c r="AF46" s="1072"/>
      <c r="AG46" s="1073"/>
      <c r="AH46" s="90"/>
      <c r="AI46" s="90"/>
      <c r="AJ46" s="90"/>
      <c r="AK46" s="90"/>
      <c r="AL46" s="90"/>
      <c r="AM46" s="90"/>
      <c r="AN46" s="90"/>
      <c r="AO46" s="90"/>
      <c r="AP46" s="90"/>
      <c r="AQ46" s="90"/>
      <c r="AR46" s="90"/>
      <c r="AS46" s="90"/>
      <c r="AT46" s="90"/>
      <c r="AU46" s="90"/>
      <c r="AV46" s="90"/>
      <c r="AW46" s="90"/>
      <c r="AX46" s="90"/>
      <c r="AY46" s="90"/>
      <c r="AZ46" s="90"/>
      <c r="BA46" s="90"/>
      <c r="BB46" s="134"/>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105"/>
      <c r="CA46" s="832"/>
      <c r="CB46" s="833"/>
      <c r="CC46" s="720"/>
      <c r="CD46" s="720"/>
      <c r="CE46" s="720"/>
      <c r="CF46" s="720"/>
      <c r="CG46" s="720"/>
      <c r="CH46" s="720"/>
      <c r="CI46" s="720"/>
      <c r="CJ46" s="720"/>
      <c r="CK46" s="720"/>
      <c r="CL46" s="720"/>
      <c r="CM46" s="720"/>
      <c r="CN46" s="721"/>
      <c r="CO46" s="315"/>
    </row>
    <row r="47" spans="1:93" s="132" customFormat="1" ht="19.5" customHeight="1" x14ac:dyDescent="0.15">
      <c r="A47" s="315"/>
      <c r="B47" s="354"/>
      <c r="C47" s="714" t="str">
        <f>IF(OR($I$15="",C43="",C45=""),"（   ）",TEXT(WEEKDAY(DATE(2018+$I$15,C43,C45)),"(aaa)"))</f>
        <v>(日)</v>
      </c>
      <c r="D47" s="712"/>
      <c r="E47" s="715"/>
      <c r="F47" s="134"/>
      <c r="G47" s="90"/>
      <c r="H47" s="127" t="s">
        <v>21</v>
      </c>
      <c r="I47" s="124"/>
      <c r="J47" s="124"/>
      <c r="K47" s="124"/>
      <c r="L47" s="124"/>
      <c r="M47" s="157"/>
      <c r="N47" s="149"/>
      <c r="O47" s="163" t="s">
        <v>228</v>
      </c>
      <c r="P47" s="157"/>
      <c r="Q47" s="157"/>
      <c r="R47" s="157"/>
      <c r="S47" s="157"/>
      <c r="T47" s="124"/>
      <c r="U47" s="124"/>
      <c r="V47" s="124"/>
      <c r="W47" s="1097" t="s">
        <v>547</v>
      </c>
      <c r="X47" s="1095"/>
      <c r="Y47" s="1095"/>
      <c r="Z47" s="1095"/>
      <c r="AA47" s="1095"/>
      <c r="AB47" s="1095"/>
      <c r="AC47" s="1095"/>
      <c r="AD47" s="1095"/>
      <c r="AE47" s="1095"/>
      <c r="AF47" s="1095"/>
      <c r="AG47" s="1096"/>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33"/>
      <c r="CA47" s="832"/>
      <c r="CB47" s="833"/>
      <c r="CC47" s="725"/>
      <c r="CD47" s="726"/>
      <c r="CE47" s="726"/>
      <c r="CF47" s="726"/>
      <c r="CG47" s="726"/>
      <c r="CH47" s="726"/>
      <c r="CI47" s="726"/>
      <c r="CJ47" s="726"/>
      <c r="CK47" s="726"/>
      <c r="CL47" s="726"/>
      <c r="CM47" s="726"/>
      <c r="CN47" s="727"/>
      <c r="CO47" s="315"/>
    </row>
    <row r="48" spans="1:93" ht="3" customHeight="1" x14ac:dyDescent="0.15">
      <c r="A48" s="305"/>
      <c r="B48" s="305"/>
      <c r="C48" s="137"/>
      <c r="D48" s="90"/>
      <c r="E48" s="105"/>
      <c r="F48" s="90"/>
      <c r="G48" s="134"/>
      <c r="H48" s="128"/>
      <c r="I48" s="90"/>
      <c r="J48" s="111"/>
      <c r="K48" s="90"/>
      <c r="L48" s="90"/>
      <c r="M48" s="105"/>
      <c r="N48" s="90"/>
      <c r="O48" s="90"/>
      <c r="P48" s="90"/>
      <c r="Q48" s="105"/>
      <c r="R48" s="90"/>
      <c r="S48" s="90"/>
      <c r="T48" s="90"/>
      <c r="U48" s="105"/>
      <c r="V48" s="90"/>
      <c r="W48" s="90"/>
      <c r="X48" s="90"/>
      <c r="Y48" s="90"/>
      <c r="Z48" s="111"/>
      <c r="AA48" s="90"/>
      <c r="AB48" s="90"/>
      <c r="AC48" s="105"/>
      <c r="AD48" s="90"/>
      <c r="AE48" s="90"/>
      <c r="AF48" s="90"/>
      <c r="AG48" s="90"/>
      <c r="AH48" s="111"/>
      <c r="AI48" s="90"/>
      <c r="AJ48" s="90"/>
      <c r="AK48" s="105"/>
      <c r="AL48" s="90"/>
      <c r="AM48" s="90"/>
      <c r="AN48" s="90"/>
      <c r="AO48" s="90"/>
      <c r="AP48" s="111"/>
      <c r="AQ48" s="90"/>
      <c r="AR48" s="90"/>
      <c r="AS48" s="105"/>
      <c r="AT48" s="90"/>
      <c r="AU48" s="90"/>
      <c r="AV48" s="90"/>
      <c r="AW48" s="105"/>
      <c r="AX48" s="90"/>
      <c r="AY48" s="90"/>
      <c r="AZ48" s="90"/>
      <c r="BA48" s="105"/>
      <c r="BB48" s="90"/>
      <c r="BC48" s="90"/>
      <c r="BD48" s="90"/>
      <c r="BE48" s="105"/>
      <c r="BF48" s="90"/>
      <c r="BG48" s="90"/>
      <c r="BH48" s="90"/>
      <c r="BI48" s="105"/>
      <c r="BJ48" s="90"/>
      <c r="BK48" s="90"/>
      <c r="BL48" s="90"/>
      <c r="BM48" s="90"/>
      <c r="BN48" s="111"/>
      <c r="BO48" s="90"/>
      <c r="BP48" s="90"/>
      <c r="BQ48" s="105"/>
      <c r="BR48" s="90"/>
      <c r="BS48" s="90">
        <v>2</v>
      </c>
      <c r="BT48" s="90"/>
      <c r="BU48" s="105"/>
      <c r="BV48" s="90"/>
      <c r="BW48" s="90"/>
      <c r="BX48" s="90"/>
      <c r="BY48" s="105"/>
      <c r="BZ48" s="135"/>
      <c r="CA48" s="832"/>
      <c r="CB48" s="833"/>
      <c r="CC48" s="728"/>
      <c r="CD48" s="712"/>
      <c r="CE48" s="712"/>
      <c r="CF48" s="712"/>
      <c r="CG48" s="712"/>
      <c r="CH48" s="712"/>
      <c r="CI48" s="712"/>
      <c r="CJ48" s="712"/>
      <c r="CK48" s="712"/>
      <c r="CL48" s="712"/>
      <c r="CM48" s="712"/>
      <c r="CN48" s="729"/>
    </row>
    <row r="49" spans="1:92" ht="3" customHeight="1" thickBot="1" x14ac:dyDescent="0.2">
      <c r="A49" s="305"/>
      <c r="B49" s="305"/>
      <c r="C49" s="138"/>
      <c r="D49" s="139"/>
      <c r="E49" s="140"/>
      <c r="F49" s="139"/>
      <c r="G49" s="141"/>
      <c r="H49" s="142"/>
      <c r="I49" s="139"/>
      <c r="J49" s="143"/>
      <c r="K49" s="140"/>
      <c r="L49" s="143"/>
      <c r="M49" s="139"/>
      <c r="N49" s="143"/>
      <c r="O49" s="139"/>
      <c r="P49" s="143"/>
      <c r="Q49" s="139"/>
      <c r="R49" s="143"/>
      <c r="S49" s="139"/>
      <c r="T49" s="143"/>
      <c r="U49" s="139"/>
      <c r="V49" s="143"/>
      <c r="W49" s="139"/>
      <c r="X49" s="143"/>
      <c r="Y49" s="139"/>
      <c r="Z49" s="143"/>
      <c r="AA49" s="139"/>
      <c r="AB49" s="143"/>
      <c r="AC49" s="140"/>
      <c r="AD49" s="143"/>
      <c r="AE49" s="139"/>
      <c r="AF49" s="143"/>
      <c r="AG49" s="139"/>
      <c r="AH49" s="143"/>
      <c r="AI49" s="139"/>
      <c r="AJ49" s="143"/>
      <c r="AK49" s="139"/>
      <c r="AL49" s="143"/>
      <c r="AM49" s="139"/>
      <c r="AN49" s="143"/>
      <c r="AO49" s="139"/>
      <c r="AP49" s="143"/>
      <c r="AQ49" s="139"/>
      <c r="AR49" s="143"/>
      <c r="AS49" s="139"/>
      <c r="AT49" s="143"/>
      <c r="AU49" s="139"/>
      <c r="AV49" s="143"/>
      <c r="AW49" s="139"/>
      <c r="AX49" s="143"/>
      <c r="AY49" s="139"/>
      <c r="AZ49" s="143"/>
      <c r="BA49" s="139"/>
      <c r="BB49" s="143"/>
      <c r="BC49" s="140"/>
      <c r="BD49" s="139"/>
      <c r="BE49" s="139"/>
      <c r="BF49" s="143"/>
      <c r="BG49" s="139"/>
      <c r="BH49" s="143"/>
      <c r="BI49" s="139"/>
      <c r="BJ49" s="143"/>
      <c r="BK49" s="140"/>
      <c r="BL49" s="139"/>
      <c r="BM49" s="139"/>
      <c r="BN49" s="143"/>
      <c r="BO49" s="139"/>
      <c r="BP49" s="143"/>
      <c r="BQ49" s="140"/>
      <c r="BR49" s="139"/>
      <c r="BS49" s="139"/>
      <c r="BT49" s="143"/>
      <c r="BU49" s="140"/>
      <c r="BV49" s="139"/>
      <c r="BW49" s="140"/>
      <c r="BX49" s="139"/>
      <c r="BY49" s="140"/>
      <c r="BZ49" s="144"/>
      <c r="CA49" s="834"/>
      <c r="CB49" s="835"/>
      <c r="CC49" s="730"/>
      <c r="CD49" s="731"/>
      <c r="CE49" s="731"/>
      <c r="CF49" s="731"/>
      <c r="CG49" s="731"/>
      <c r="CH49" s="731"/>
      <c r="CI49" s="731"/>
      <c r="CJ49" s="731"/>
      <c r="CK49" s="731"/>
      <c r="CL49" s="731"/>
      <c r="CM49" s="731"/>
      <c r="CN49" s="732"/>
    </row>
    <row r="50" spans="1:92" ht="13.5" customHeight="1" x14ac:dyDescent="0.15">
      <c r="A50" s="305"/>
      <c r="B50" s="305"/>
      <c r="C50" s="342" t="s">
        <v>165</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37"/>
      <c r="CB50" s="337"/>
      <c r="CC50" s="337"/>
      <c r="CD50" s="337"/>
      <c r="CE50" s="337"/>
      <c r="CF50" s="337"/>
      <c r="CG50" s="337"/>
      <c r="CH50" s="337"/>
      <c r="CI50" s="337"/>
      <c r="CJ50" s="337"/>
      <c r="CK50" s="337"/>
      <c r="CL50" s="337"/>
      <c r="CM50" s="337"/>
      <c r="CN50" s="343"/>
    </row>
    <row r="51" spans="1:92" ht="13.5" customHeight="1" thickBot="1" x14ac:dyDescent="0.2">
      <c r="A51" s="305"/>
      <c r="B51" s="305"/>
      <c r="C51" s="344" t="s">
        <v>166</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6"/>
    </row>
    <row r="52" spans="1:92" ht="19.5" customHeight="1" thickBot="1" x14ac:dyDescent="0.2"/>
    <row r="53" spans="1:92" ht="11.25" customHeight="1" x14ac:dyDescent="0.15">
      <c r="C53" s="769" t="s">
        <v>495</v>
      </c>
      <c r="D53" s="748"/>
      <c r="E53" s="748"/>
      <c r="F53" s="748"/>
      <c r="G53" s="748"/>
      <c r="H53" s="770"/>
      <c r="I53" s="748">
        <v>6</v>
      </c>
      <c r="J53" s="748"/>
      <c r="K53" s="347"/>
      <c r="L53" s="97"/>
      <c r="M53" s="748">
        <v>7</v>
      </c>
      <c r="N53" s="748"/>
      <c r="O53" s="347"/>
      <c r="P53" s="97"/>
      <c r="Q53" s="748">
        <v>8</v>
      </c>
      <c r="R53" s="748"/>
      <c r="S53" s="347"/>
      <c r="T53" s="97"/>
      <c r="U53" s="748">
        <v>9</v>
      </c>
      <c r="V53" s="748"/>
      <c r="W53" s="347"/>
      <c r="X53" s="97"/>
      <c r="Y53" s="748">
        <v>10</v>
      </c>
      <c r="Z53" s="748"/>
      <c r="AA53" s="97"/>
      <c r="AB53" s="97"/>
      <c r="AC53" s="748">
        <v>11</v>
      </c>
      <c r="AD53" s="748"/>
      <c r="AE53" s="97"/>
      <c r="AF53" s="97"/>
      <c r="AG53" s="748">
        <v>12</v>
      </c>
      <c r="AH53" s="748"/>
      <c r="AI53" s="97"/>
      <c r="AJ53" s="97"/>
      <c r="AK53" s="748">
        <v>13</v>
      </c>
      <c r="AL53" s="748"/>
      <c r="AM53" s="97"/>
      <c r="AN53" s="97"/>
      <c r="AO53" s="748">
        <v>14</v>
      </c>
      <c r="AP53" s="748"/>
      <c r="AQ53" s="97"/>
      <c r="AR53" s="97"/>
      <c r="AS53" s="748">
        <v>15</v>
      </c>
      <c r="AT53" s="748"/>
      <c r="AU53" s="97"/>
      <c r="AV53" s="97"/>
      <c r="AW53" s="748">
        <v>16</v>
      </c>
      <c r="AX53" s="748"/>
      <c r="AY53" s="97"/>
      <c r="AZ53" s="97"/>
      <c r="BA53" s="748">
        <v>17</v>
      </c>
      <c r="BB53" s="748"/>
      <c r="BC53" s="97"/>
      <c r="BD53" s="97"/>
      <c r="BE53" s="748">
        <v>18</v>
      </c>
      <c r="BF53" s="748"/>
      <c r="BG53" s="97"/>
      <c r="BH53" s="97"/>
      <c r="BI53" s="748">
        <v>19</v>
      </c>
      <c r="BJ53" s="748"/>
      <c r="BK53" s="97"/>
      <c r="BL53" s="97"/>
      <c r="BM53" s="748">
        <v>20</v>
      </c>
      <c r="BN53" s="748"/>
      <c r="BO53" s="97"/>
      <c r="BP53" s="97"/>
      <c r="BQ53" s="748">
        <v>21</v>
      </c>
      <c r="BR53" s="748"/>
      <c r="BS53" s="97"/>
      <c r="BT53" s="97"/>
      <c r="BU53" s="748">
        <v>22</v>
      </c>
      <c r="BV53" s="748"/>
      <c r="BW53" s="97"/>
      <c r="BX53" s="347"/>
      <c r="BY53" s="748"/>
      <c r="BZ53" s="748"/>
      <c r="CA53" s="749"/>
      <c r="CB53" s="748"/>
      <c r="CC53" s="748"/>
      <c r="CD53" s="748"/>
      <c r="CE53" s="748"/>
      <c r="CF53" s="748"/>
      <c r="CG53" s="748"/>
      <c r="CH53" s="748"/>
      <c r="CI53" s="748"/>
      <c r="CJ53" s="748"/>
      <c r="CK53" s="748"/>
      <c r="CL53" s="748"/>
      <c r="CM53" s="748"/>
      <c r="CN53" s="750"/>
    </row>
    <row r="54" spans="1:92" ht="3" customHeight="1" x14ac:dyDescent="0.15">
      <c r="C54" s="714"/>
      <c r="D54" s="712"/>
      <c r="E54" s="712"/>
      <c r="F54" s="712"/>
      <c r="G54" s="712"/>
      <c r="H54" s="715"/>
      <c r="I54" s="109"/>
      <c r="J54" s="349"/>
      <c r="K54" s="110"/>
      <c r="L54" s="90"/>
      <c r="M54" s="109"/>
      <c r="N54" s="349"/>
      <c r="O54" s="110"/>
      <c r="P54" s="90"/>
      <c r="Q54" s="109"/>
      <c r="R54" s="349"/>
      <c r="S54" s="110"/>
      <c r="T54" s="90"/>
      <c r="U54" s="109"/>
      <c r="V54" s="349"/>
      <c r="W54" s="110"/>
      <c r="X54" s="90"/>
      <c r="Y54" s="109"/>
      <c r="Z54" s="349"/>
      <c r="AA54" s="110"/>
      <c r="AB54" s="90"/>
      <c r="AC54" s="109"/>
      <c r="AD54" s="349"/>
      <c r="AE54" s="110"/>
      <c r="AF54" s="90"/>
      <c r="AG54" s="109"/>
      <c r="AH54" s="349"/>
      <c r="AI54" s="110"/>
      <c r="AJ54" s="90"/>
      <c r="AK54" s="109"/>
      <c r="AL54" s="349"/>
      <c r="AM54" s="110"/>
      <c r="AN54" s="90"/>
      <c r="AO54" s="109"/>
      <c r="AP54" s="349"/>
      <c r="AQ54" s="110"/>
      <c r="AR54" s="90"/>
      <c r="AS54" s="109"/>
      <c r="AT54" s="349"/>
      <c r="AU54" s="110"/>
      <c r="AV54" s="90"/>
      <c r="AW54" s="109"/>
      <c r="AX54" s="349"/>
      <c r="AY54" s="110"/>
      <c r="AZ54" s="90"/>
      <c r="BA54" s="109"/>
      <c r="BB54" s="349"/>
      <c r="BC54" s="110"/>
      <c r="BD54" s="90"/>
      <c r="BE54" s="109"/>
      <c r="BF54" s="349"/>
      <c r="BG54" s="110"/>
      <c r="BH54" s="90"/>
      <c r="BI54" s="109"/>
      <c r="BJ54" s="349"/>
      <c r="BK54" s="110"/>
      <c r="BL54" s="90"/>
      <c r="BM54" s="109"/>
      <c r="BN54" s="349"/>
      <c r="BO54" s="110"/>
      <c r="BP54" s="90"/>
      <c r="BQ54" s="109"/>
      <c r="BR54" s="349"/>
      <c r="BS54" s="110"/>
      <c r="BT54" s="90"/>
      <c r="BU54" s="109"/>
      <c r="BV54" s="349"/>
      <c r="BW54" s="349"/>
      <c r="BX54" s="90"/>
      <c r="BY54" s="90"/>
      <c r="BZ54" s="111"/>
      <c r="CA54" s="714"/>
      <c r="CB54" s="712"/>
      <c r="CC54" s="712"/>
      <c r="CD54" s="712"/>
      <c r="CE54" s="712"/>
      <c r="CF54" s="712"/>
      <c r="CG54" s="712"/>
      <c r="CH54" s="712"/>
      <c r="CI54" s="712"/>
      <c r="CJ54" s="712"/>
      <c r="CK54" s="712"/>
      <c r="CL54" s="712"/>
      <c r="CM54" s="712"/>
      <c r="CN54" s="729"/>
    </row>
    <row r="55" spans="1:92" ht="3" customHeight="1" x14ac:dyDescent="0.15">
      <c r="C55" s="714"/>
      <c r="D55" s="712"/>
      <c r="E55" s="712"/>
      <c r="F55" s="712"/>
      <c r="G55" s="712"/>
      <c r="H55" s="715"/>
      <c r="I55" s="109"/>
      <c r="J55" s="112"/>
      <c r="K55" s="113"/>
      <c r="L55" s="93"/>
      <c r="M55" s="114"/>
      <c r="N55" s="93"/>
      <c r="O55" s="113"/>
      <c r="P55" s="93"/>
      <c r="Q55" s="114"/>
      <c r="R55" s="112"/>
      <c r="S55" s="113"/>
      <c r="T55" s="93"/>
      <c r="U55" s="114"/>
      <c r="V55" s="93"/>
      <c r="W55" s="113"/>
      <c r="X55" s="93"/>
      <c r="Y55" s="114"/>
      <c r="Z55" s="112"/>
      <c r="AA55" s="113"/>
      <c r="AB55" s="93"/>
      <c r="AC55" s="114"/>
      <c r="AD55" s="93"/>
      <c r="AE55" s="113"/>
      <c r="AF55" s="93"/>
      <c r="AG55" s="114"/>
      <c r="AH55" s="112"/>
      <c r="AI55" s="113"/>
      <c r="AJ55" s="93"/>
      <c r="AK55" s="114"/>
      <c r="AL55" s="93"/>
      <c r="AM55" s="113"/>
      <c r="AN55" s="93"/>
      <c r="AO55" s="114"/>
      <c r="AP55" s="112"/>
      <c r="AQ55" s="113"/>
      <c r="AR55" s="93"/>
      <c r="AS55" s="114"/>
      <c r="AT55" s="93"/>
      <c r="AU55" s="113"/>
      <c r="AV55" s="93"/>
      <c r="AW55" s="114"/>
      <c r="AX55" s="112"/>
      <c r="AY55" s="113"/>
      <c r="AZ55" s="93"/>
      <c r="BA55" s="114"/>
      <c r="BB55" s="93"/>
      <c r="BC55" s="113"/>
      <c r="BD55" s="93"/>
      <c r="BE55" s="114"/>
      <c r="BF55" s="112"/>
      <c r="BG55" s="113"/>
      <c r="BH55" s="93"/>
      <c r="BI55" s="114"/>
      <c r="BJ55" s="93"/>
      <c r="BK55" s="113"/>
      <c r="BL55" s="93"/>
      <c r="BM55" s="114"/>
      <c r="BN55" s="112"/>
      <c r="BO55" s="113"/>
      <c r="BP55" s="93"/>
      <c r="BQ55" s="114"/>
      <c r="BR55" s="93"/>
      <c r="BS55" s="113"/>
      <c r="BT55" s="93"/>
      <c r="BU55" s="114"/>
      <c r="BV55" s="115"/>
      <c r="BW55" s="93"/>
      <c r="BX55" s="115"/>
      <c r="BY55" s="93"/>
      <c r="BZ55" s="116"/>
      <c r="CA55" s="714"/>
      <c r="CB55" s="712"/>
      <c r="CC55" s="712"/>
      <c r="CD55" s="712"/>
      <c r="CE55" s="712"/>
      <c r="CF55" s="712"/>
      <c r="CG55" s="712"/>
      <c r="CH55" s="712"/>
      <c r="CI55" s="712"/>
      <c r="CJ55" s="712"/>
      <c r="CK55" s="712"/>
      <c r="CL55" s="712"/>
      <c r="CM55" s="712"/>
      <c r="CN55" s="729"/>
    </row>
    <row r="56" spans="1:92" ht="15" customHeight="1" x14ac:dyDescent="0.15">
      <c r="C56" s="714"/>
      <c r="D56" s="712"/>
      <c r="E56" s="712"/>
      <c r="F56" s="712"/>
      <c r="G56" s="712"/>
      <c r="H56" s="715"/>
      <c r="I56" s="117"/>
      <c r="J56" s="90"/>
      <c r="K56" s="752" t="s">
        <v>183</v>
      </c>
      <c r="L56" s="752"/>
      <c r="M56" s="754" t="s">
        <v>182</v>
      </c>
      <c r="N56" s="754"/>
      <c r="O56" s="756" t="s">
        <v>139</v>
      </c>
      <c r="P56" s="752" t="s">
        <v>8</v>
      </c>
      <c r="Q56" s="752"/>
      <c r="R56" s="752"/>
      <c r="S56" s="752"/>
      <c r="T56" s="758" t="s">
        <v>184</v>
      </c>
      <c r="U56" s="760" t="s">
        <v>185</v>
      </c>
      <c r="V56" s="761"/>
      <c r="W56" s="752" t="s">
        <v>186</v>
      </c>
      <c r="X56" s="752"/>
      <c r="Y56" s="752"/>
      <c r="Z56" s="752"/>
      <c r="AA56" s="752"/>
      <c r="AB56" s="752"/>
      <c r="AC56" s="752"/>
      <c r="AD56" s="752"/>
      <c r="AE56" s="752"/>
      <c r="AF56" s="752"/>
      <c r="AG56" s="752"/>
      <c r="AH56" s="752" t="s">
        <v>9</v>
      </c>
      <c r="AI56" s="752"/>
      <c r="AJ56" s="752"/>
      <c r="AK56" s="752"/>
      <c r="AL56" s="752"/>
      <c r="AM56" s="763" t="s">
        <v>497</v>
      </c>
      <c r="AN56" s="764"/>
      <c r="AO56" s="764"/>
      <c r="AP56" s="764"/>
      <c r="AQ56" s="764"/>
      <c r="AR56" s="764"/>
      <c r="AS56" s="764"/>
      <c r="AT56" s="764"/>
      <c r="AU56" s="764"/>
      <c r="AV56" s="764"/>
      <c r="AW56" s="764"/>
      <c r="AX56" s="764"/>
      <c r="AY56" s="764"/>
      <c r="AZ56" s="764"/>
      <c r="BA56" s="765"/>
      <c r="BB56" s="756" t="s">
        <v>139</v>
      </c>
      <c r="BC56" s="102"/>
      <c r="BD56" s="766" t="s">
        <v>10</v>
      </c>
      <c r="BE56" s="745"/>
      <c r="BF56" s="745"/>
      <c r="BG56" s="745"/>
      <c r="BH56" s="745"/>
      <c r="BI56" s="767"/>
      <c r="BJ56" s="102"/>
      <c r="BK56" s="102"/>
      <c r="BL56" s="102"/>
      <c r="BM56" s="102"/>
      <c r="BN56" s="102"/>
      <c r="BO56" s="102"/>
      <c r="BP56" s="102"/>
      <c r="BQ56" s="102"/>
      <c r="BR56" s="102"/>
      <c r="BS56" s="102"/>
      <c r="BT56" s="102"/>
      <c r="BU56" s="119"/>
      <c r="BV56" s="768" t="s">
        <v>188</v>
      </c>
      <c r="BW56" s="743"/>
      <c r="BX56" s="743" t="s">
        <v>11</v>
      </c>
      <c r="BY56" s="743"/>
      <c r="BZ56" s="744"/>
      <c r="CA56" s="714"/>
      <c r="CB56" s="712"/>
      <c r="CC56" s="712"/>
      <c r="CD56" s="712"/>
      <c r="CE56" s="712"/>
      <c r="CF56" s="712"/>
      <c r="CG56" s="712"/>
      <c r="CH56" s="712"/>
      <c r="CI56" s="712"/>
      <c r="CJ56" s="712"/>
      <c r="CK56" s="712"/>
      <c r="CL56" s="712"/>
      <c r="CM56" s="712"/>
      <c r="CN56" s="729"/>
    </row>
    <row r="57" spans="1:92" ht="15" customHeight="1" thickBot="1" x14ac:dyDescent="0.2">
      <c r="C57" s="771"/>
      <c r="D57" s="772"/>
      <c r="E57" s="772"/>
      <c r="F57" s="772"/>
      <c r="G57" s="772"/>
      <c r="H57" s="773"/>
      <c r="I57" s="114"/>
      <c r="J57" s="90"/>
      <c r="K57" s="753"/>
      <c r="L57" s="753"/>
      <c r="M57" s="755"/>
      <c r="N57" s="755"/>
      <c r="O57" s="757"/>
      <c r="P57" s="753"/>
      <c r="Q57" s="753"/>
      <c r="R57" s="753"/>
      <c r="S57" s="753"/>
      <c r="T57" s="759"/>
      <c r="U57" s="762"/>
      <c r="V57" s="762"/>
      <c r="W57" s="753"/>
      <c r="X57" s="753"/>
      <c r="Y57" s="753"/>
      <c r="Z57" s="753"/>
      <c r="AA57" s="753"/>
      <c r="AB57" s="753"/>
      <c r="AC57" s="753"/>
      <c r="AD57" s="753"/>
      <c r="AE57" s="753"/>
      <c r="AF57" s="753"/>
      <c r="AG57" s="753"/>
      <c r="AH57" s="753"/>
      <c r="AI57" s="753"/>
      <c r="AJ57" s="753"/>
      <c r="AK57" s="753"/>
      <c r="AL57" s="753"/>
      <c r="AM57" s="766"/>
      <c r="AN57" s="745"/>
      <c r="AO57" s="745"/>
      <c r="AP57" s="745"/>
      <c r="AQ57" s="745"/>
      <c r="AR57" s="745"/>
      <c r="AS57" s="745"/>
      <c r="AT57" s="745"/>
      <c r="AU57" s="745"/>
      <c r="AV57" s="745"/>
      <c r="AW57" s="745"/>
      <c r="AX57" s="745"/>
      <c r="AY57" s="745"/>
      <c r="AZ57" s="745"/>
      <c r="BA57" s="767"/>
      <c r="BB57" s="757"/>
      <c r="BC57" s="145"/>
      <c r="BD57" s="747" t="s">
        <v>187</v>
      </c>
      <c r="BE57" s="674"/>
      <c r="BF57" s="674"/>
      <c r="BG57" s="674"/>
      <c r="BH57" s="674"/>
      <c r="BI57" s="674"/>
      <c r="BJ57" s="674"/>
      <c r="BK57" s="674"/>
      <c r="BL57" s="674"/>
      <c r="BM57" s="674"/>
      <c r="BN57" s="674"/>
      <c r="BO57" s="674"/>
      <c r="BP57" s="674"/>
      <c r="BQ57" s="674"/>
      <c r="BR57" s="674"/>
      <c r="BS57" s="674"/>
      <c r="BT57" s="674"/>
      <c r="BU57" s="675"/>
      <c r="BV57" s="745"/>
      <c r="BW57" s="745"/>
      <c r="BX57" s="745"/>
      <c r="BY57" s="745"/>
      <c r="BZ57" s="746"/>
      <c r="CA57" s="751"/>
      <c r="CB57" s="731"/>
      <c r="CC57" s="731"/>
      <c r="CD57" s="731"/>
      <c r="CE57" s="731"/>
      <c r="CF57" s="731"/>
      <c r="CG57" s="731"/>
      <c r="CH57" s="731"/>
      <c r="CI57" s="731"/>
      <c r="CJ57" s="731"/>
      <c r="CK57" s="731"/>
      <c r="CL57" s="731"/>
      <c r="CM57" s="731"/>
      <c r="CN57" s="732"/>
    </row>
    <row r="58" spans="1:92" ht="19.5" customHeight="1" x14ac:dyDescent="0.15">
      <c r="C58" s="737" t="s">
        <v>214</v>
      </c>
      <c r="D58" s="726"/>
      <c r="E58" s="738"/>
      <c r="F58" s="741" t="s">
        <v>13</v>
      </c>
      <c r="G58" s="722"/>
      <c r="H58" s="723"/>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739" t="s">
        <v>7</v>
      </c>
      <c r="CB58" s="740"/>
      <c r="CC58" s="740"/>
      <c r="CD58" s="740"/>
      <c r="CE58" s="733" t="s">
        <v>5</v>
      </c>
      <c r="CF58" s="733"/>
      <c r="CG58" s="733"/>
      <c r="CH58" s="733"/>
      <c r="CI58" s="733"/>
      <c r="CJ58" s="733" t="s">
        <v>6</v>
      </c>
      <c r="CK58" s="733"/>
      <c r="CL58" s="733"/>
      <c r="CM58" s="733"/>
      <c r="CN58" s="734"/>
    </row>
    <row r="59" spans="1:92" ht="19.5" customHeight="1" x14ac:dyDescent="0.15">
      <c r="B59" s="101"/>
      <c r="C59" s="714">
        <f>IF(C27&lt;&gt;0,MONTH(DATE(1988+$I$15,$M$15,$Q$15)+3),"")</f>
        <v>10</v>
      </c>
      <c r="D59" s="712"/>
      <c r="E59" s="715"/>
      <c r="F59" s="742"/>
      <c r="G59" s="724"/>
      <c r="H59" s="717"/>
      <c r="I59" s="90"/>
      <c r="J59" s="90"/>
      <c r="K59" s="90"/>
      <c r="L59" s="90"/>
      <c r="M59" s="90"/>
      <c r="N59" s="90"/>
      <c r="O59" s="90"/>
      <c r="P59" s="90"/>
      <c r="Q59" s="90"/>
      <c r="R59" s="90"/>
      <c r="S59" s="90"/>
      <c r="T59" s="90"/>
      <c r="U59" s="90"/>
      <c r="V59" s="90"/>
      <c r="W59" s="90"/>
      <c r="X59" s="90"/>
      <c r="Y59" s="90"/>
      <c r="Z59" s="90"/>
      <c r="AA59" s="90"/>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0"/>
      <c r="BY59" s="90"/>
      <c r="BZ59" s="90"/>
      <c r="CA59" s="735" t="s">
        <v>164</v>
      </c>
      <c r="CB59" s="736"/>
      <c r="CC59" s="736"/>
      <c r="CD59" s="736"/>
      <c r="CE59" s="720" t="s">
        <v>5</v>
      </c>
      <c r="CF59" s="720"/>
      <c r="CG59" s="720"/>
      <c r="CH59" s="720"/>
      <c r="CI59" s="720"/>
      <c r="CJ59" s="720" t="s">
        <v>6</v>
      </c>
      <c r="CK59" s="720"/>
      <c r="CL59" s="720"/>
      <c r="CM59" s="720"/>
      <c r="CN59" s="721"/>
    </row>
    <row r="60" spans="1:92" ht="19.5" customHeight="1" x14ac:dyDescent="0.15">
      <c r="B60" s="101"/>
      <c r="C60" s="714" t="s">
        <v>19</v>
      </c>
      <c r="D60" s="712"/>
      <c r="E60" s="715"/>
      <c r="F60" s="122"/>
      <c r="G60" s="93"/>
      <c r="H60" s="123" t="s">
        <v>21</v>
      </c>
      <c r="I60" s="124"/>
      <c r="J60" s="124"/>
      <c r="K60" s="124"/>
      <c r="L60" s="124"/>
      <c r="M60" s="124"/>
      <c r="N60" s="124"/>
      <c r="O60" s="124"/>
      <c r="P60" s="124"/>
      <c r="Q60" s="124"/>
      <c r="R60" s="124"/>
      <c r="S60" s="124"/>
      <c r="T60" s="124"/>
      <c r="U60" s="124"/>
      <c r="V60" s="124"/>
      <c r="W60" s="124"/>
      <c r="X60" s="124"/>
      <c r="Y60" s="125"/>
      <c r="Z60" s="124"/>
      <c r="AA60" s="124"/>
      <c r="AB60" s="124"/>
      <c r="AC60" s="125"/>
      <c r="AD60" s="124"/>
      <c r="AE60" s="125"/>
      <c r="AF60" s="124"/>
      <c r="AG60" s="125"/>
      <c r="AH60" s="124"/>
      <c r="AI60" s="124"/>
      <c r="AJ60" s="124"/>
      <c r="AK60" s="125"/>
      <c r="AL60" s="124"/>
      <c r="AM60" s="125"/>
      <c r="AN60" s="124"/>
      <c r="AO60" s="124"/>
      <c r="AP60" s="124"/>
      <c r="AQ60" s="124"/>
      <c r="AR60" s="124"/>
      <c r="AS60" s="124"/>
      <c r="AT60" s="124"/>
      <c r="AU60" s="124"/>
      <c r="AV60" s="124"/>
      <c r="AW60" s="124"/>
      <c r="AX60" s="124"/>
      <c r="AY60" s="124"/>
      <c r="AZ60" s="124"/>
      <c r="BA60" s="124"/>
      <c r="BB60" s="124"/>
      <c r="BC60" s="125"/>
      <c r="BD60" s="125"/>
      <c r="BE60" s="125"/>
      <c r="BF60" s="124"/>
      <c r="BG60" s="124"/>
      <c r="BH60" s="124"/>
      <c r="BI60" s="124"/>
      <c r="BJ60" s="124"/>
      <c r="BK60" s="124"/>
      <c r="BL60" s="124"/>
      <c r="BM60" s="124"/>
      <c r="BN60" s="125"/>
      <c r="BO60" s="125"/>
      <c r="BP60" s="125"/>
      <c r="BQ60" s="125"/>
      <c r="BR60" s="125"/>
      <c r="BS60" s="125"/>
      <c r="BT60" s="125"/>
      <c r="BU60" s="125"/>
      <c r="BV60" s="124"/>
      <c r="BW60" s="124"/>
      <c r="BX60" s="124"/>
      <c r="BY60" s="124"/>
      <c r="BZ60" s="124"/>
      <c r="CA60" s="716" t="s">
        <v>29</v>
      </c>
      <c r="CB60" s="717"/>
      <c r="CC60" s="720"/>
      <c r="CD60" s="720"/>
      <c r="CE60" s="720"/>
      <c r="CF60" s="720"/>
      <c r="CG60" s="720"/>
      <c r="CH60" s="720"/>
      <c r="CI60" s="720"/>
      <c r="CJ60" s="720"/>
      <c r="CK60" s="720"/>
      <c r="CL60" s="720"/>
      <c r="CM60" s="720"/>
      <c r="CN60" s="721"/>
    </row>
    <row r="61" spans="1:92" ht="19.5" customHeight="1" x14ac:dyDescent="0.15">
      <c r="B61" s="101"/>
      <c r="C61" s="714">
        <f>IF(C29&lt;&gt;0,DAY(DATE(1989+$I$15,$M$15,$Q$15)+3),"")</f>
        <v>21</v>
      </c>
      <c r="D61" s="712"/>
      <c r="E61" s="715"/>
      <c r="F61" s="741" t="s">
        <v>15</v>
      </c>
      <c r="G61" s="722"/>
      <c r="H61" s="723"/>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716"/>
      <c r="CB61" s="717"/>
      <c r="CC61" s="720"/>
      <c r="CD61" s="720"/>
      <c r="CE61" s="720"/>
      <c r="CF61" s="720"/>
      <c r="CG61" s="720"/>
      <c r="CH61" s="720"/>
      <c r="CI61" s="720"/>
      <c r="CJ61" s="720"/>
      <c r="CK61" s="720"/>
      <c r="CL61" s="720"/>
      <c r="CM61" s="720"/>
      <c r="CN61" s="721"/>
    </row>
    <row r="62" spans="1:92" ht="19.5" customHeight="1" x14ac:dyDescent="0.15">
      <c r="B62" s="101"/>
      <c r="C62" s="714" t="s">
        <v>20</v>
      </c>
      <c r="D62" s="712"/>
      <c r="E62" s="715"/>
      <c r="F62" s="742"/>
      <c r="G62" s="724"/>
      <c r="H62" s="717"/>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2"/>
      <c r="AM62" s="92"/>
      <c r="AN62" s="92"/>
      <c r="AO62" s="92"/>
      <c r="AP62" s="92"/>
      <c r="AQ62" s="92"/>
      <c r="AR62" s="92"/>
      <c r="AS62" s="92"/>
      <c r="AT62" s="92"/>
      <c r="AU62" s="92"/>
      <c r="AV62" s="92"/>
      <c r="AW62" s="92"/>
      <c r="AX62" s="90"/>
      <c r="AY62" s="90"/>
      <c r="AZ62" s="90"/>
      <c r="BA62" s="90"/>
      <c r="BB62" s="90"/>
      <c r="BC62" s="90"/>
      <c r="BD62" s="90"/>
      <c r="BE62" s="90"/>
      <c r="BF62" s="90"/>
      <c r="BG62" s="90"/>
      <c r="BH62" s="90"/>
      <c r="BI62" s="90"/>
      <c r="BJ62" s="90"/>
      <c r="BK62" s="90"/>
      <c r="BL62" s="90"/>
      <c r="BM62" s="90"/>
      <c r="BN62" s="92"/>
      <c r="BO62" s="92"/>
      <c r="BP62" s="92"/>
      <c r="BQ62" s="92"/>
      <c r="BR62" s="90"/>
      <c r="BS62" s="90"/>
      <c r="BT62" s="90"/>
      <c r="BU62" s="92"/>
      <c r="BV62" s="90"/>
      <c r="BW62" s="90"/>
      <c r="BX62" s="90"/>
      <c r="BY62" s="90"/>
      <c r="BZ62" s="90"/>
      <c r="CA62" s="716"/>
      <c r="CB62" s="717"/>
      <c r="CC62" s="720"/>
      <c r="CD62" s="720"/>
      <c r="CE62" s="720"/>
      <c r="CF62" s="720"/>
      <c r="CG62" s="720"/>
      <c r="CH62" s="720"/>
      <c r="CI62" s="720"/>
      <c r="CJ62" s="720"/>
      <c r="CK62" s="720"/>
      <c r="CL62" s="720"/>
      <c r="CM62" s="720"/>
      <c r="CN62" s="721"/>
    </row>
    <row r="63" spans="1:92" ht="19.5" customHeight="1" x14ac:dyDescent="0.15">
      <c r="B63" s="101"/>
      <c r="C63" s="714" t="str">
        <f>IF(OR($I$15="",C59="",C61=""),"（   ）",TEXT(WEEKDAY(DATE(2018+$I$15,C59,C61)),"(aaa)"))</f>
        <v>(月)</v>
      </c>
      <c r="D63" s="712"/>
      <c r="E63" s="715"/>
      <c r="F63" s="126"/>
      <c r="G63" s="90"/>
      <c r="H63" s="127" t="s">
        <v>21</v>
      </c>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716"/>
      <c r="CB63" s="717"/>
      <c r="CC63" s="725"/>
      <c r="CD63" s="726"/>
      <c r="CE63" s="726"/>
      <c r="CF63" s="726"/>
      <c r="CG63" s="726"/>
      <c r="CH63" s="726"/>
      <c r="CI63" s="726"/>
      <c r="CJ63" s="726"/>
      <c r="CK63" s="726"/>
      <c r="CL63" s="726"/>
      <c r="CM63" s="726"/>
      <c r="CN63" s="727"/>
    </row>
    <row r="64" spans="1:92" ht="3" customHeight="1" x14ac:dyDescent="0.15">
      <c r="C64" s="137"/>
      <c r="D64" s="90"/>
      <c r="E64" s="105"/>
      <c r="F64" s="349"/>
      <c r="G64" s="349"/>
      <c r="H64" s="128"/>
      <c r="I64" s="105"/>
      <c r="J64" s="90"/>
      <c r="K64" s="90"/>
      <c r="L64" s="90"/>
      <c r="M64" s="105"/>
      <c r="N64" s="90"/>
      <c r="O64" s="90"/>
      <c r="P64" s="90"/>
      <c r="Q64" s="105"/>
      <c r="R64" s="90"/>
      <c r="S64" s="90"/>
      <c r="T64" s="90"/>
      <c r="U64" s="105"/>
      <c r="V64" s="90"/>
      <c r="W64" s="90"/>
      <c r="X64" s="90"/>
      <c r="Y64" s="90"/>
      <c r="Z64" s="111"/>
      <c r="AA64" s="90"/>
      <c r="AB64" s="90"/>
      <c r="AC64" s="105"/>
      <c r="AD64" s="90"/>
      <c r="AE64" s="90"/>
      <c r="AF64" s="90"/>
      <c r="AG64" s="90"/>
      <c r="AH64" s="111"/>
      <c r="AI64" s="90"/>
      <c r="AJ64" s="90"/>
      <c r="AK64" s="105"/>
      <c r="AL64" s="90"/>
      <c r="AM64" s="90"/>
      <c r="AN64" s="90"/>
      <c r="AO64" s="90"/>
      <c r="AP64" s="111"/>
      <c r="AQ64" s="90"/>
      <c r="AR64" s="90"/>
      <c r="AS64" s="105"/>
      <c r="AT64" s="90"/>
      <c r="AU64" s="90"/>
      <c r="AV64" s="90"/>
      <c r="AW64" s="105"/>
      <c r="AX64" s="90"/>
      <c r="AY64" s="90"/>
      <c r="AZ64" s="90"/>
      <c r="BA64" s="105"/>
      <c r="BB64" s="90"/>
      <c r="BC64" s="90"/>
      <c r="BD64" s="90"/>
      <c r="BE64" s="105"/>
      <c r="BF64" s="90"/>
      <c r="BG64" s="90"/>
      <c r="BH64" s="90"/>
      <c r="BI64" s="105"/>
      <c r="BJ64" s="90"/>
      <c r="BK64" s="90"/>
      <c r="BL64" s="90"/>
      <c r="BM64" s="90"/>
      <c r="BN64" s="111"/>
      <c r="BO64" s="90"/>
      <c r="BP64" s="90"/>
      <c r="BQ64" s="90"/>
      <c r="BR64" s="111"/>
      <c r="BS64" s="90"/>
      <c r="BT64" s="90"/>
      <c r="BU64" s="105"/>
      <c r="BV64" s="90"/>
      <c r="BW64" s="90"/>
      <c r="BX64" s="90"/>
      <c r="BY64" s="90"/>
      <c r="BZ64" s="111"/>
      <c r="CA64" s="716"/>
      <c r="CB64" s="717"/>
      <c r="CC64" s="728"/>
      <c r="CD64" s="712"/>
      <c r="CE64" s="712"/>
      <c r="CF64" s="712"/>
      <c r="CG64" s="712"/>
      <c r="CH64" s="712"/>
      <c r="CI64" s="712"/>
      <c r="CJ64" s="712"/>
      <c r="CK64" s="712"/>
      <c r="CL64" s="712"/>
      <c r="CM64" s="712"/>
      <c r="CN64" s="729"/>
    </row>
    <row r="65" spans="2:93" ht="3" customHeight="1" thickBot="1" x14ac:dyDescent="0.2">
      <c r="C65" s="138"/>
      <c r="D65" s="139"/>
      <c r="E65" s="140"/>
      <c r="F65" s="351"/>
      <c r="G65" s="351"/>
      <c r="H65" s="130"/>
      <c r="I65" s="94"/>
      <c r="J65" s="115"/>
      <c r="K65" s="93"/>
      <c r="L65" s="115"/>
      <c r="M65" s="93"/>
      <c r="N65" s="115"/>
      <c r="O65" s="93"/>
      <c r="P65" s="115"/>
      <c r="Q65" s="94"/>
      <c r="R65" s="93"/>
      <c r="S65" s="93"/>
      <c r="T65" s="115"/>
      <c r="U65" s="93"/>
      <c r="V65" s="115"/>
      <c r="W65" s="93"/>
      <c r="X65" s="115"/>
      <c r="Y65" s="93"/>
      <c r="Z65" s="115"/>
      <c r="AA65" s="93"/>
      <c r="AB65" s="115"/>
      <c r="AC65" s="93"/>
      <c r="AD65" s="115"/>
      <c r="AE65" s="93"/>
      <c r="AF65" s="115"/>
      <c r="AG65" s="93"/>
      <c r="AH65" s="115"/>
      <c r="AI65" s="93"/>
      <c r="AJ65" s="115"/>
      <c r="AK65" s="93"/>
      <c r="AL65" s="115"/>
      <c r="AM65" s="93"/>
      <c r="AN65" s="115"/>
      <c r="AO65" s="93"/>
      <c r="AP65" s="115"/>
      <c r="AQ65" s="94"/>
      <c r="AR65" s="93"/>
      <c r="AS65" s="93"/>
      <c r="AT65" s="115"/>
      <c r="AU65" s="93"/>
      <c r="AV65" s="115"/>
      <c r="AW65" s="93"/>
      <c r="AX65" s="115"/>
      <c r="AY65" s="93"/>
      <c r="AZ65" s="115"/>
      <c r="BA65" s="94"/>
      <c r="BB65" s="93"/>
      <c r="BC65" s="93"/>
      <c r="BD65" s="115"/>
      <c r="BE65" s="93"/>
      <c r="BF65" s="115"/>
      <c r="BG65" s="93"/>
      <c r="BH65" s="115"/>
      <c r="BI65" s="94"/>
      <c r="BJ65" s="93"/>
      <c r="BK65" s="93"/>
      <c r="BL65" s="115"/>
      <c r="BM65" s="93"/>
      <c r="BN65" s="115"/>
      <c r="BO65" s="93"/>
      <c r="BP65" s="115"/>
      <c r="BQ65" s="93"/>
      <c r="BR65" s="115"/>
      <c r="BS65" s="94"/>
      <c r="BT65" s="93"/>
      <c r="BU65" s="94"/>
      <c r="BV65" s="93"/>
      <c r="BW65" s="93"/>
      <c r="BX65" s="115"/>
      <c r="BY65" s="93"/>
      <c r="BZ65" s="115"/>
      <c r="CA65" s="718"/>
      <c r="CB65" s="719"/>
      <c r="CC65" s="730"/>
      <c r="CD65" s="731"/>
      <c r="CE65" s="731"/>
      <c r="CF65" s="731"/>
      <c r="CG65" s="731"/>
      <c r="CH65" s="731"/>
      <c r="CI65" s="731"/>
      <c r="CJ65" s="731"/>
      <c r="CK65" s="731"/>
      <c r="CL65" s="731"/>
      <c r="CM65" s="731"/>
      <c r="CN65" s="732"/>
    </row>
    <row r="66" spans="2:93" s="132" customFormat="1" ht="19.5" customHeight="1" x14ac:dyDescent="0.15">
      <c r="B66" s="357"/>
      <c r="C66" s="737" t="s">
        <v>215</v>
      </c>
      <c r="D66" s="726"/>
      <c r="E66" s="738"/>
      <c r="F66" s="741" t="s">
        <v>13</v>
      </c>
      <c r="G66" s="722"/>
      <c r="H66" s="723"/>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31"/>
      <c r="CA66" s="739" t="s">
        <v>7</v>
      </c>
      <c r="CB66" s="740"/>
      <c r="CC66" s="740"/>
      <c r="CD66" s="740"/>
      <c r="CE66" s="733" t="s">
        <v>5</v>
      </c>
      <c r="CF66" s="733"/>
      <c r="CG66" s="733"/>
      <c r="CH66" s="733"/>
      <c r="CI66" s="733"/>
      <c r="CJ66" s="733" t="s">
        <v>6</v>
      </c>
      <c r="CK66" s="733"/>
      <c r="CL66" s="733"/>
      <c r="CM66" s="733"/>
      <c r="CN66" s="734"/>
      <c r="CO66" s="315"/>
    </row>
    <row r="67" spans="2:93" s="132" customFormat="1" ht="19.5" customHeight="1" x14ac:dyDescent="0.15">
      <c r="B67" s="357"/>
      <c r="C67" s="714">
        <f>IF(C27&lt;&gt;0,MONTH(DATE(1988+$I$15,$M$15,$Q$15)+4),"")</f>
        <v>10</v>
      </c>
      <c r="D67" s="712"/>
      <c r="E67" s="715"/>
      <c r="F67" s="742"/>
      <c r="G67" s="724"/>
      <c r="H67" s="717"/>
      <c r="I67" s="92"/>
      <c r="J67" s="92"/>
      <c r="K67" s="92"/>
      <c r="L67" s="90"/>
      <c r="M67" s="90"/>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0"/>
      <c r="BD67" s="92"/>
      <c r="BE67" s="92"/>
      <c r="BF67" s="92"/>
      <c r="BG67" s="92"/>
      <c r="BH67" s="92"/>
      <c r="BI67" s="92"/>
      <c r="BJ67" s="92"/>
      <c r="BK67" s="92"/>
      <c r="BL67" s="92"/>
      <c r="BM67" s="92"/>
      <c r="BN67" s="92"/>
      <c r="BO67" s="92"/>
      <c r="BP67" s="92"/>
      <c r="BQ67" s="92"/>
      <c r="BR67" s="92"/>
      <c r="BS67" s="92"/>
      <c r="BT67" s="92"/>
      <c r="BU67" s="92"/>
      <c r="BV67" s="92"/>
      <c r="BW67" s="92"/>
      <c r="BX67" s="90"/>
      <c r="BY67" s="90"/>
      <c r="BZ67" s="105"/>
      <c r="CA67" s="735" t="s">
        <v>164</v>
      </c>
      <c r="CB67" s="736"/>
      <c r="CC67" s="736"/>
      <c r="CD67" s="736"/>
      <c r="CE67" s="720" t="s">
        <v>5</v>
      </c>
      <c r="CF67" s="720"/>
      <c r="CG67" s="720"/>
      <c r="CH67" s="720"/>
      <c r="CI67" s="720"/>
      <c r="CJ67" s="720" t="s">
        <v>6</v>
      </c>
      <c r="CK67" s="720"/>
      <c r="CL67" s="720"/>
      <c r="CM67" s="720"/>
      <c r="CN67" s="721"/>
      <c r="CO67" s="315"/>
    </row>
    <row r="68" spans="2:93" s="132" customFormat="1" ht="19.5" customHeight="1" x14ac:dyDescent="0.15">
      <c r="B68" s="357"/>
      <c r="C68" s="714" t="s">
        <v>19</v>
      </c>
      <c r="D68" s="712"/>
      <c r="E68" s="715"/>
      <c r="F68" s="122"/>
      <c r="G68" s="93"/>
      <c r="H68" s="123" t="s">
        <v>21</v>
      </c>
      <c r="I68" s="93"/>
      <c r="J68" s="125"/>
      <c r="K68" s="125"/>
      <c r="L68" s="124"/>
      <c r="M68" s="125"/>
      <c r="N68" s="125"/>
      <c r="O68" s="124"/>
      <c r="P68" s="124"/>
      <c r="Q68" s="124"/>
      <c r="R68" s="124"/>
      <c r="S68" s="124"/>
      <c r="T68" s="124"/>
      <c r="U68" s="125"/>
      <c r="V68" s="124"/>
      <c r="W68" s="124"/>
      <c r="X68" s="124"/>
      <c r="Y68" s="125"/>
      <c r="Z68" s="124"/>
      <c r="AA68" s="124"/>
      <c r="AB68" s="124"/>
      <c r="AC68" s="124"/>
      <c r="AD68" s="124"/>
      <c r="AE68" s="124"/>
      <c r="AF68" s="124"/>
      <c r="AG68" s="124"/>
      <c r="AH68" s="124"/>
      <c r="AI68" s="124"/>
      <c r="AJ68" s="124"/>
      <c r="AK68" s="124"/>
      <c r="AL68" s="124"/>
      <c r="AM68" s="125"/>
      <c r="AN68" s="124"/>
      <c r="AO68" s="124"/>
      <c r="AP68" s="124"/>
      <c r="AQ68" s="125"/>
      <c r="AR68" s="124"/>
      <c r="AS68" s="93"/>
      <c r="AT68" s="93"/>
      <c r="AU68" s="125"/>
      <c r="AV68" s="124"/>
      <c r="AW68" s="124"/>
      <c r="AX68" s="124"/>
      <c r="AY68" s="124"/>
      <c r="AZ68" s="124"/>
      <c r="BA68" s="125"/>
      <c r="BB68" s="124"/>
      <c r="BC68" s="125"/>
      <c r="BD68" s="124"/>
      <c r="BE68" s="124"/>
      <c r="BF68" s="124"/>
      <c r="BG68" s="124"/>
      <c r="BH68" s="124"/>
      <c r="BI68" s="124"/>
      <c r="BJ68" s="124"/>
      <c r="BK68" s="124"/>
      <c r="BL68" s="125"/>
      <c r="BM68" s="125"/>
      <c r="BN68" s="125"/>
      <c r="BO68" s="125"/>
      <c r="BP68" s="125"/>
      <c r="BQ68" s="125"/>
      <c r="BR68" s="125"/>
      <c r="BS68" s="125"/>
      <c r="BT68" s="125"/>
      <c r="BU68" s="125"/>
      <c r="BV68" s="124"/>
      <c r="BW68" s="124"/>
      <c r="BX68" s="124"/>
      <c r="BY68" s="124"/>
      <c r="BZ68" s="133"/>
      <c r="CA68" s="716" t="s">
        <v>29</v>
      </c>
      <c r="CB68" s="717"/>
      <c r="CC68" s="720"/>
      <c r="CD68" s="720"/>
      <c r="CE68" s="720"/>
      <c r="CF68" s="720"/>
      <c r="CG68" s="720"/>
      <c r="CH68" s="720"/>
      <c r="CI68" s="720"/>
      <c r="CJ68" s="720"/>
      <c r="CK68" s="720"/>
      <c r="CL68" s="720"/>
      <c r="CM68" s="720"/>
      <c r="CN68" s="721"/>
      <c r="CO68" s="315"/>
    </row>
    <row r="69" spans="2:93" s="132" customFormat="1" ht="19.5" customHeight="1" x14ac:dyDescent="0.15">
      <c r="B69" s="357"/>
      <c r="C69" s="714">
        <f>IF(C29&lt;&gt;0,DAY(DATE(1989+$I$15,$M$15,$Q$15)+4),"")</f>
        <v>22</v>
      </c>
      <c r="D69" s="712"/>
      <c r="E69" s="715"/>
      <c r="F69" s="741" t="s">
        <v>15</v>
      </c>
      <c r="G69" s="722"/>
      <c r="H69" s="723"/>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90"/>
      <c r="AT69" s="90"/>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31"/>
      <c r="CA69" s="716"/>
      <c r="CB69" s="717"/>
      <c r="CC69" s="720"/>
      <c r="CD69" s="720"/>
      <c r="CE69" s="720"/>
      <c r="CF69" s="720"/>
      <c r="CG69" s="720"/>
      <c r="CH69" s="720"/>
      <c r="CI69" s="720"/>
      <c r="CJ69" s="720"/>
      <c r="CK69" s="720"/>
      <c r="CL69" s="720"/>
      <c r="CM69" s="720"/>
      <c r="CN69" s="721"/>
      <c r="CO69" s="315"/>
    </row>
    <row r="70" spans="2:93" s="132" customFormat="1" ht="19.5" customHeight="1" x14ac:dyDescent="0.15">
      <c r="B70" s="357"/>
      <c r="C70" s="714" t="s">
        <v>20</v>
      </c>
      <c r="D70" s="712"/>
      <c r="E70" s="715"/>
      <c r="F70" s="742"/>
      <c r="G70" s="724"/>
      <c r="H70" s="717"/>
      <c r="I70" s="92"/>
      <c r="J70" s="92"/>
      <c r="K70" s="92"/>
      <c r="L70" s="90"/>
      <c r="M70" s="90"/>
      <c r="N70" s="90"/>
      <c r="O70" s="90"/>
      <c r="P70" s="90"/>
      <c r="Q70" s="90"/>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0"/>
      <c r="AS70" s="90"/>
      <c r="AT70" s="90"/>
      <c r="AU70" s="90"/>
      <c r="AV70" s="92"/>
      <c r="AW70" s="92"/>
      <c r="AX70" s="92"/>
      <c r="AY70" s="92"/>
      <c r="AZ70" s="92"/>
      <c r="BA70" s="92"/>
      <c r="BB70" s="90"/>
      <c r="BC70" s="90"/>
      <c r="BD70" s="90"/>
      <c r="BE70" s="90"/>
      <c r="BF70" s="90"/>
      <c r="BG70" s="90"/>
      <c r="BH70" s="90"/>
      <c r="BI70" s="90"/>
      <c r="BJ70" s="90"/>
      <c r="BK70" s="90"/>
      <c r="BL70" s="92"/>
      <c r="BM70" s="92"/>
      <c r="BN70" s="92"/>
      <c r="BO70" s="92"/>
      <c r="BP70" s="92"/>
      <c r="BQ70" s="92"/>
      <c r="BR70" s="90"/>
      <c r="BS70" s="90"/>
      <c r="BT70" s="90"/>
      <c r="BU70" s="90"/>
      <c r="BV70" s="90"/>
      <c r="BW70" s="90"/>
      <c r="BX70" s="90"/>
      <c r="BY70" s="90"/>
      <c r="BZ70" s="105"/>
      <c r="CA70" s="716"/>
      <c r="CB70" s="717"/>
      <c r="CC70" s="720"/>
      <c r="CD70" s="720"/>
      <c r="CE70" s="720"/>
      <c r="CF70" s="720"/>
      <c r="CG70" s="720"/>
      <c r="CH70" s="720"/>
      <c r="CI70" s="720"/>
      <c r="CJ70" s="720"/>
      <c r="CK70" s="720"/>
      <c r="CL70" s="720"/>
      <c r="CM70" s="720"/>
      <c r="CN70" s="721"/>
      <c r="CO70" s="315"/>
    </row>
    <row r="71" spans="2:93" s="132" customFormat="1" ht="19.5" customHeight="1" x14ac:dyDescent="0.15">
      <c r="B71" s="357"/>
      <c r="C71" s="714" t="str">
        <f>IF(OR($I$15="",C67="",C69=""),"（   ）",TEXT(WEEKDAY(DATE(2018+$I$15,C67,C69)),"(aaa)"))</f>
        <v>(火)</v>
      </c>
      <c r="D71" s="712"/>
      <c r="E71" s="715"/>
      <c r="F71" s="134"/>
      <c r="G71" s="90"/>
      <c r="H71" s="127" t="s">
        <v>21</v>
      </c>
      <c r="I71" s="90"/>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33"/>
      <c r="CA71" s="716"/>
      <c r="CB71" s="717"/>
      <c r="CC71" s="725"/>
      <c r="CD71" s="726"/>
      <c r="CE71" s="726"/>
      <c r="CF71" s="726"/>
      <c r="CG71" s="726"/>
      <c r="CH71" s="726"/>
      <c r="CI71" s="726"/>
      <c r="CJ71" s="726"/>
      <c r="CK71" s="726"/>
      <c r="CL71" s="726"/>
      <c r="CM71" s="726"/>
      <c r="CN71" s="727"/>
      <c r="CO71" s="315"/>
    </row>
    <row r="72" spans="2:93" s="132" customFormat="1" ht="3" customHeight="1" x14ac:dyDescent="0.15">
      <c r="B72" s="357"/>
      <c r="C72" s="349"/>
      <c r="D72" s="349"/>
      <c r="E72" s="128"/>
      <c r="F72" s="349"/>
      <c r="G72" s="349"/>
      <c r="H72" s="128"/>
      <c r="I72" s="90"/>
      <c r="J72" s="111"/>
      <c r="K72" s="90"/>
      <c r="L72" s="90"/>
      <c r="M72" s="105"/>
      <c r="N72" s="90"/>
      <c r="O72" s="90"/>
      <c r="P72" s="90"/>
      <c r="Q72" s="105"/>
      <c r="R72" s="90"/>
      <c r="S72" s="90"/>
      <c r="T72" s="90"/>
      <c r="U72" s="105"/>
      <c r="V72" s="90"/>
      <c r="W72" s="90"/>
      <c r="X72" s="90"/>
      <c r="Y72" s="90"/>
      <c r="Z72" s="111"/>
      <c r="AA72" s="90"/>
      <c r="AB72" s="90"/>
      <c r="AC72" s="105"/>
      <c r="AD72" s="90"/>
      <c r="AE72" s="90"/>
      <c r="AF72" s="90"/>
      <c r="AG72" s="90"/>
      <c r="AH72" s="111"/>
      <c r="AI72" s="90"/>
      <c r="AJ72" s="90"/>
      <c r="AK72" s="105"/>
      <c r="AL72" s="90"/>
      <c r="AM72" s="90"/>
      <c r="AN72" s="90"/>
      <c r="AO72" s="90"/>
      <c r="AP72" s="111"/>
      <c r="AQ72" s="90"/>
      <c r="AR72" s="90"/>
      <c r="AS72" s="105"/>
      <c r="AT72" s="90"/>
      <c r="AU72" s="90"/>
      <c r="AV72" s="90"/>
      <c r="AW72" s="105"/>
      <c r="AX72" s="90"/>
      <c r="AY72" s="90"/>
      <c r="AZ72" s="90"/>
      <c r="BA72" s="105"/>
      <c r="BB72" s="90"/>
      <c r="BC72" s="90"/>
      <c r="BD72" s="90"/>
      <c r="BE72" s="105"/>
      <c r="BF72" s="90"/>
      <c r="BG72" s="90"/>
      <c r="BH72" s="90"/>
      <c r="BI72" s="105"/>
      <c r="BJ72" s="90"/>
      <c r="BK72" s="90"/>
      <c r="BL72" s="90"/>
      <c r="BM72" s="90"/>
      <c r="BN72" s="111"/>
      <c r="BO72" s="90"/>
      <c r="BP72" s="90"/>
      <c r="BQ72" s="105"/>
      <c r="BR72" s="90"/>
      <c r="BS72" s="90"/>
      <c r="BT72" s="90"/>
      <c r="BU72" s="105"/>
      <c r="BV72" s="90"/>
      <c r="BW72" s="90"/>
      <c r="BX72" s="90"/>
      <c r="BY72" s="105"/>
      <c r="BZ72" s="135"/>
      <c r="CA72" s="716"/>
      <c r="CB72" s="717"/>
      <c r="CC72" s="728"/>
      <c r="CD72" s="712"/>
      <c r="CE72" s="712"/>
      <c r="CF72" s="712"/>
      <c r="CG72" s="712"/>
      <c r="CH72" s="712"/>
      <c r="CI72" s="712"/>
      <c r="CJ72" s="712"/>
      <c r="CK72" s="712"/>
      <c r="CL72" s="712"/>
      <c r="CM72" s="712"/>
      <c r="CN72" s="729"/>
      <c r="CO72" s="315"/>
    </row>
    <row r="73" spans="2:93" s="132" customFormat="1" ht="3" customHeight="1" thickBot="1" x14ac:dyDescent="0.2">
      <c r="B73" s="357"/>
      <c r="C73" s="351"/>
      <c r="D73" s="351"/>
      <c r="E73" s="130"/>
      <c r="F73" s="351"/>
      <c r="G73" s="351"/>
      <c r="H73" s="130"/>
      <c r="I73" s="93"/>
      <c r="J73" s="115"/>
      <c r="K73" s="94"/>
      <c r="L73" s="115"/>
      <c r="M73" s="93"/>
      <c r="N73" s="115"/>
      <c r="O73" s="93"/>
      <c r="P73" s="115"/>
      <c r="Q73" s="93"/>
      <c r="R73" s="115"/>
      <c r="S73" s="93"/>
      <c r="T73" s="115"/>
      <c r="U73" s="93"/>
      <c r="V73" s="115"/>
      <c r="W73" s="93"/>
      <c r="X73" s="115"/>
      <c r="Y73" s="93"/>
      <c r="Z73" s="115"/>
      <c r="AA73" s="93"/>
      <c r="AB73" s="115"/>
      <c r="AC73" s="94"/>
      <c r="AD73" s="115"/>
      <c r="AE73" s="93"/>
      <c r="AF73" s="115"/>
      <c r="AG73" s="93"/>
      <c r="AH73" s="115"/>
      <c r="AI73" s="93"/>
      <c r="AJ73" s="115"/>
      <c r="AK73" s="93"/>
      <c r="AL73" s="115"/>
      <c r="AM73" s="93"/>
      <c r="AN73" s="115"/>
      <c r="AO73" s="93"/>
      <c r="AP73" s="115"/>
      <c r="AQ73" s="94"/>
      <c r="AR73" s="93"/>
      <c r="AS73" s="93"/>
      <c r="AT73" s="115"/>
      <c r="AU73" s="93"/>
      <c r="AV73" s="115"/>
      <c r="AW73" s="93"/>
      <c r="AX73" s="115"/>
      <c r="AY73" s="93"/>
      <c r="AZ73" s="115"/>
      <c r="BA73" s="93"/>
      <c r="BB73" s="115"/>
      <c r="BC73" s="94"/>
      <c r="BD73" s="93"/>
      <c r="BE73" s="93"/>
      <c r="BF73" s="115"/>
      <c r="BG73" s="93"/>
      <c r="BH73" s="115"/>
      <c r="BI73" s="93"/>
      <c r="BJ73" s="115"/>
      <c r="BK73" s="94"/>
      <c r="BL73" s="93"/>
      <c r="BM73" s="93"/>
      <c r="BN73" s="115"/>
      <c r="BO73" s="93"/>
      <c r="BP73" s="115"/>
      <c r="BQ73" s="94"/>
      <c r="BR73" s="93"/>
      <c r="BS73" s="93"/>
      <c r="BT73" s="115"/>
      <c r="BU73" s="94"/>
      <c r="BV73" s="93"/>
      <c r="BW73" s="94"/>
      <c r="BX73" s="93"/>
      <c r="BY73" s="94"/>
      <c r="BZ73" s="136"/>
      <c r="CA73" s="718"/>
      <c r="CB73" s="719"/>
      <c r="CC73" s="730"/>
      <c r="CD73" s="731"/>
      <c r="CE73" s="731"/>
      <c r="CF73" s="731"/>
      <c r="CG73" s="731"/>
      <c r="CH73" s="731"/>
      <c r="CI73" s="731"/>
      <c r="CJ73" s="731"/>
      <c r="CK73" s="731"/>
      <c r="CL73" s="731"/>
      <c r="CM73" s="731"/>
      <c r="CN73" s="732"/>
      <c r="CO73" s="315"/>
    </row>
    <row r="74" spans="2:93" s="132" customFormat="1" ht="19.5" customHeight="1" x14ac:dyDescent="0.15">
      <c r="B74" s="357"/>
      <c r="C74" s="737" t="s">
        <v>216</v>
      </c>
      <c r="D74" s="726"/>
      <c r="E74" s="738"/>
      <c r="F74" s="722" t="s">
        <v>13</v>
      </c>
      <c r="G74" s="722"/>
      <c r="H74" s="723"/>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31"/>
      <c r="CA74" s="739" t="s">
        <v>7</v>
      </c>
      <c r="CB74" s="740"/>
      <c r="CC74" s="740"/>
      <c r="CD74" s="740"/>
      <c r="CE74" s="733" t="s">
        <v>5</v>
      </c>
      <c r="CF74" s="733"/>
      <c r="CG74" s="733"/>
      <c r="CH74" s="733"/>
      <c r="CI74" s="733"/>
      <c r="CJ74" s="733" t="s">
        <v>6</v>
      </c>
      <c r="CK74" s="733"/>
      <c r="CL74" s="733"/>
      <c r="CM74" s="733"/>
      <c r="CN74" s="734"/>
      <c r="CO74" s="315"/>
    </row>
    <row r="75" spans="2:93" s="132" customFormat="1" ht="19.5" customHeight="1" x14ac:dyDescent="0.15">
      <c r="B75" s="357"/>
      <c r="C75" s="714">
        <f>IF(C27&lt;&gt;0,MONTH(DATE(1988+$I$15,$M$15,$Q$15)+5),"")</f>
        <v>10</v>
      </c>
      <c r="D75" s="712"/>
      <c r="E75" s="715"/>
      <c r="F75" s="724"/>
      <c r="G75" s="724"/>
      <c r="H75" s="717"/>
      <c r="I75" s="92"/>
      <c r="J75" s="92"/>
      <c r="K75" s="92"/>
      <c r="L75" s="90"/>
      <c r="M75" s="90"/>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0"/>
      <c r="BC75" s="90"/>
      <c r="BD75" s="90"/>
      <c r="BE75" s="92"/>
      <c r="BF75" s="90"/>
      <c r="BG75" s="90"/>
      <c r="BH75" s="90"/>
      <c r="BI75" s="90"/>
      <c r="BJ75" s="90"/>
      <c r="BK75" s="90"/>
      <c r="BL75" s="90"/>
      <c r="BM75" s="90"/>
      <c r="BN75" s="90"/>
      <c r="BO75" s="90"/>
      <c r="BP75" s="90"/>
      <c r="BQ75" s="90"/>
      <c r="BR75" s="90"/>
      <c r="BS75" s="90"/>
      <c r="BT75" s="90"/>
      <c r="BU75" s="90"/>
      <c r="BV75" s="90"/>
      <c r="BW75" s="90"/>
      <c r="BX75" s="90"/>
      <c r="BY75" s="90"/>
      <c r="BZ75" s="105"/>
      <c r="CA75" s="735" t="s">
        <v>164</v>
      </c>
      <c r="CB75" s="736"/>
      <c r="CC75" s="736"/>
      <c r="CD75" s="736"/>
      <c r="CE75" s="720" t="s">
        <v>5</v>
      </c>
      <c r="CF75" s="720"/>
      <c r="CG75" s="720"/>
      <c r="CH75" s="720"/>
      <c r="CI75" s="720"/>
      <c r="CJ75" s="720" t="s">
        <v>6</v>
      </c>
      <c r="CK75" s="720"/>
      <c r="CL75" s="720"/>
      <c r="CM75" s="720"/>
      <c r="CN75" s="721"/>
      <c r="CO75" s="315"/>
    </row>
    <row r="76" spans="2:93" s="132" customFormat="1" ht="19.5" customHeight="1" x14ac:dyDescent="0.15">
      <c r="B76" s="357"/>
      <c r="C76" s="714" t="s">
        <v>19</v>
      </c>
      <c r="D76" s="712"/>
      <c r="E76" s="715"/>
      <c r="F76" s="122"/>
      <c r="G76" s="93"/>
      <c r="H76" s="123" t="s">
        <v>21</v>
      </c>
      <c r="I76" s="93"/>
      <c r="J76" s="125"/>
      <c r="K76" s="125"/>
      <c r="L76" s="124"/>
      <c r="M76" s="125"/>
      <c r="N76" s="125"/>
      <c r="O76" s="124"/>
      <c r="P76" s="124"/>
      <c r="Q76" s="125"/>
      <c r="R76" s="124"/>
      <c r="S76" s="124"/>
      <c r="T76" s="124"/>
      <c r="U76" s="125"/>
      <c r="V76" s="124"/>
      <c r="W76" s="125"/>
      <c r="X76" s="125"/>
      <c r="Y76" s="125"/>
      <c r="Z76" s="125"/>
      <c r="AA76" s="125"/>
      <c r="AB76" s="125"/>
      <c r="AC76" s="125"/>
      <c r="AD76" s="125"/>
      <c r="AE76" s="125"/>
      <c r="AF76" s="125"/>
      <c r="AG76" s="125"/>
      <c r="AH76" s="125"/>
      <c r="AI76" s="125"/>
      <c r="AJ76" s="125"/>
      <c r="AK76" s="125"/>
      <c r="AL76" s="125"/>
      <c r="AM76" s="125"/>
      <c r="AN76" s="124"/>
      <c r="AO76" s="93"/>
      <c r="AP76" s="93"/>
      <c r="AQ76" s="125"/>
      <c r="AR76" s="125"/>
      <c r="AS76" s="125"/>
      <c r="AT76" s="125"/>
      <c r="AU76" s="125"/>
      <c r="AV76" s="125"/>
      <c r="AW76" s="125"/>
      <c r="AX76" s="124"/>
      <c r="AY76" s="125"/>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33"/>
      <c r="CA76" s="716" t="s">
        <v>29</v>
      </c>
      <c r="CB76" s="717"/>
      <c r="CC76" s="720"/>
      <c r="CD76" s="720"/>
      <c r="CE76" s="720"/>
      <c r="CF76" s="720"/>
      <c r="CG76" s="720"/>
      <c r="CH76" s="720"/>
      <c r="CI76" s="720"/>
      <c r="CJ76" s="720"/>
      <c r="CK76" s="720"/>
      <c r="CL76" s="720"/>
      <c r="CM76" s="720"/>
      <c r="CN76" s="721"/>
      <c r="CO76" s="315"/>
    </row>
    <row r="77" spans="2:93" s="132" customFormat="1" ht="19.5" customHeight="1" x14ac:dyDescent="0.15">
      <c r="B77" s="357"/>
      <c r="C77" s="714">
        <f>IF(C29&lt;&gt;0,DAY(DATE(1989+$I$15,$M$15,$Q$15)+5),"")</f>
        <v>23</v>
      </c>
      <c r="D77" s="712"/>
      <c r="E77" s="715"/>
      <c r="F77" s="722" t="s">
        <v>15</v>
      </c>
      <c r="G77" s="722"/>
      <c r="H77" s="723"/>
      <c r="I77" s="121"/>
      <c r="J77" s="121"/>
      <c r="K77" s="121"/>
      <c r="L77" s="121"/>
      <c r="M77" s="121"/>
      <c r="N77" s="121"/>
      <c r="O77" s="121"/>
      <c r="P77" s="121"/>
      <c r="Q77" s="121"/>
      <c r="R77" s="121"/>
      <c r="S77" s="121"/>
      <c r="T77" s="121"/>
      <c r="U77" s="121"/>
      <c r="V77" s="121"/>
      <c r="W77" s="121"/>
      <c r="X77" s="356"/>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31"/>
      <c r="CA77" s="716"/>
      <c r="CB77" s="717"/>
      <c r="CC77" s="720"/>
      <c r="CD77" s="720"/>
      <c r="CE77" s="720"/>
      <c r="CF77" s="720"/>
      <c r="CG77" s="720"/>
      <c r="CH77" s="720"/>
      <c r="CI77" s="720"/>
      <c r="CJ77" s="720"/>
      <c r="CK77" s="720"/>
      <c r="CL77" s="720"/>
      <c r="CM77" s="720"/>
      <c r="CN77" s="721"/>
      <c r="CO77" s="315"/>
    </row>
    <row r="78" spans="2:93" s="132" customFormat="1" ht="19.5" customHeight="1" x14ac:dyDescent="0.15">
      <c r="B78" s="357"/>
      <c r="C78" s="714" t="s">
        <v>20</v>
      </c>
      <c r="D78" s="712"/>
      <c r="E78" s="715"/>
      <c r="F78" s="724"/>
      <c r="G78" s="724"/>
      <c r="H78" s="717"/>
      <c r="I78" s="92"/>
      <c r="J78" s="92"/>
      <c r="K78" s="92"/>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105"/>
      <c r="CA78" s="716"/>
      <c r="CB78" s="717"/>
      <c r="CC78" s="720"/>
      <c r="CD78" s="720"/>
      <c r="CE78" s="720"/>
      <c r="CF78" s="720"/>
      <c r="CG78" s="720"/>
      <c r="CH78" s="720"/>
      <c r="CI78" s="720"/>
      <c r="CJ78" s="720"/>
      <c r="CK78" s="720"/>
      <c r="CL78" s="720"/>
      <c r="CM78" s="720"/>
      <c r="CN78" s="721"/>
      <c r="CO78" s="315"/>
    </row>
    <row r="79" spans="2:93" s="132" customFormat="1" ht="19.5" customHeight="1" x14ac:dyDescent="0.15">
      <c r="B79" s="357"/>
      <c r="C79" s="714" t="str">
        <f>IF(OR($I$15="",C75="",C77=""),"（   ）",TEXT(WEEKDAY(DATE(2018+$I$15,C75,C77)),"(aaa)"))</f>
        <v>(水)</v>
      </c>
      <c r="D79" s="712"/>
      <c r="E79" s="715"/>
      <c r="F79" s="134"/>
      <c r="G79" s="90"/>
      <c r="H79" s="127" t="s">
        <v>21</v>
      </c>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33"/>
      <c r="CA79" s="716"/>
      <c r="CB79" s="717"/>
      <c r="CC79" s="725"/>
      <c r="CD79" s="726"/>
      <c r="CE79" s="726"/>
      <c r="CF79" s="726"/>
      <c r="CG79" s="726"/>
      <c r="CH79" s="726"/>
      <c r="CI79" s="726"/>
      <c r="CJ79" s="726"/>
      <c r="CK79" s="726"/>
      <c r="CL79" s="726"/>
      <c r="CM79" s="726"/>
      <c r="CN79" s="727"/>
      <c r="CO79" s="315"/>
    </row>
    <row r="80" spans="2:93" ht="3" customHeight="1" x14ac:dyDescent="0.15">
      <c r="C80" s="137"/>
      <c r="D80" s="90"/>
      <c r="E80" s="105"/>
      <c r="F80" s="90"/>
      <c r="G80" s="134"/>
      <c r="H80" s="128"/>
      <c r="I80" s="90"/>
      <c r="J80" s="111"/>
      <c r="K80" s="90"/>
      <c r="L80" s="90"/>
      <c r="M80" s="105"/>
      <c r="N80" s="90"/>
      <c r="O80" s="90"/>
      <c r="P80" s="90"/>
      <c r="Q80" s="105"/>
      <c r="R80" s="90"/>
      <c r="S80" s="90"/>
      <c r="T80" s="90"/>
      <c r="U80" s="105"/>
      <c r="V80" s="90"/>
      <c r="W80" s="90"/>
      <c r="X80" s="90"/>
      <c r="Y80" s="90"/>
      <c r="Z80" s="111"/>
      <c r="AA80" s="90"/>
      <c r="AB80" s="90"/>
      <c r="AC80" s="105"/>
      <c r="AD80" s="90"/>
      <c r="AE80" s="90"/>
      <c r="AF80" s="90"/>
      <c r="AG80" s="90"/>
      <c r="AH80" s="111"/>
      <c r="AI80" s="90"/>
      <c r="AJ80" s="90"/>
      <c r="AK80" s="105"/>
      <c r="AL80" s="90"/>
      <c r="AM80" s="90"/>
      <c r="AN80" s="90"/>
      <c r="AO80" s="90"/>
      <c r="AP80" s="111"/>
      <c r="AQ80" s="90"/>
      <c r="AR80" s="90"/>
      <c r="AS80" s="105"/>
      <c r="AT80" s="90"/>
      <c r="AU80" s="90"/>
      <c r="AV80" s="90"/>
      <c r="AW80" s="105"/>
      <c r="AX80" s="90"/>
      <c r="AY80" s="90"/>
      <c r="AZ80" s="90"/>
      <c r="BA80" s="105"/>
      <c r="BB80" s="90"/>
      <c r="BC80" s="90"/>
      <c r="BD80" s="90"/>
      <c r="BE80" s="105"/>
      <c r="BF80" s="90"/>
      <c r="BG80" s="90"/>
      <c r="BH80" s="90"/>
      <c r="BI80" s="105"/>
      <c r="BJ80" s="90"/>
      <c r="BK80" s="90"/>
      <c r="BL80" s="90"/>
      <c r="BM80" s="90"/>
      <c r="BN80" s="111"/>
      <c r="BO80" s="90"/>
      <c r="BP80" s="90"/>
      <c r="BQ80" s="105"/>
      <c r="BR80" s="90"/>
      <c r="BS80" s="90">
        <v>2</v>
      </c>
      <c r="BT80" s="90"/>
      <c r="BU80" s="105"/>
      <c r="BV80" s="90"/>
      <c r="BW80" s="90"/>
      <c r="BX80" s="90"/>
      <c r="BY80" s="105"/>
      <c r="BZ80" s="135"/>
      <c r="CA80" s="716"/>
      <c r="CB80" s="717"/>
      <c r="CC80" s="728"/>
      <c r="CD80" s="712"/>
      <c r="CE80" s="712"/>
      <c r="CF80" s="712"/>
      <c r="CG80" s="712"/>
      <c r="CH80" s="712"/>
      <c r="CI80" s="712"/>
      <c r="CJ80" s="712"/>
      <c r="CK80" s="712"/>
      <c r="CL80" s="712"/>
      <c r="CM80" s="712"/>
      <c r="CN80" s="729"/>
    </row>
    <row r="81" spans="2:93" ht="3" customHeight="1" thickBot="1" x14ac:dyDescent="0.2">
      <c r="C81" s="138"/>
      <c r="D81" s="139"/>
      <c r="E81" s="140"/>
      <c r="F81" s="139"/>
      <c r="G81" s="141"/>
      <c r="H81" s="142"/>
      <c r="I81" s="139"/>
      <c r="J81" s="143"/>
      <c r="K81" s="140"/>
      <c r="L81" s="143"/>
      <c r="M81" s="139"/>
      <c r="N81" s="143"/>
      <c r="O81" s="139"/>
      <c r="P81" s="143"/>
      <c r="Q81" s="139"/>
      <c r="R81" s="143"/>
      <c r="S81" s="139"/>
      <c r="T81" s="143"/>
      <c r="U81" s="139"/>
      <c r="V81" s="143"/>
      <c r="W81" s="139"/>
      <c r="X81" s="143"/>
      <c r="Y81" s="139"/>
      <c r="Z81" s="143"/>
      <c r="AA81" s="139"/>
      <c r="AB81" s="143"/>
      <c r="AC81" s="140"/>
      <c r="AD81" s="143"/>
      <c r="AE81" s="139"/>
      <c r="AF81" s="143"/>
      <c r="AG81" s="139"/>
      <c r="AH81" s="143"/>
      <c r="AI81" s="139"/>
      <c r="AJ81" s="143"/>
      <c r="AK81" s="139"/>
      <c r="AL81" s="143"/>
      <c r="AM81" s="139"/>
      <c r="AN81" s="143"/>
      <c r="AO81" s="139"/>
      <c r="AP81" s="143"/>
      <c r="AQ81" s="139"/>
      <c r="AR81" s="143"/>
      <c r="AS81" s="139"/>
      <c r="AT81" s="143"/>
      <c r="AU81" s="139"/>
      <c r="AV81" s="143"/>
      <c r="AW81" s="139"/>
      <c r="AX81" s="143"/>
      <c r="AY81" s="139"/>
      <c r="AZ81" s="143"/>
      <c r="BA81" s="139"/>
      <c r="BB81" s="143"/>
      <c r="BC81" s="140"/>
      <c r="BD81" s="139"/>
      <c r="BE81" s="139"/>
      <c r="BF81" s="143"/>
      <c r="BG81" s="139"/>
      <c r="BH81" s="143"/>
      <c r="BI81" s="139"/>
      <c r="BJ81" s="143"/>
      <c r="BK81" s="140"/>
      <c r="BL81" s="139"/>
      <c r="BM81" s="139"/>
      <c r="BN81" s="143"/>
      <c r="BO81" s="139"/>
      <c r="BP81" s="143"/>
      <c r="BQ81" s="140"/>
      <c r="BR81" s="139"/>
      <c r="BS81" s="139"/>
      <c r="BT81" s="143"/>
      <c r="BU81" s="140"/>
      <c r="BV81" s="139"/>
      <c r="BW81" s="140"/>
      <c r="BX81" s="139"/>
      <c r="BY81" s="140"/>
      <c r="BZ81" s="144"/>
      <c r="CA81" s="718"/>
      <c r="CB81" s="719"/>
      <c r="CC81" s="730"/>
      <c r="CD81" s="731"/>
      <c r="CE81" s="731"/>
      <c r="CF81" s="731"/>
      <c r="CG81" s="731"/>
      <c r="CH81" s="731"/>
      <c r="CI81" s="731"/>
      <c r="CJ81" s="731"/>
      <c r="CK81" s="731"/>
      <c r="CL81" s="731"/>
      <c r="CM81" s="731"/>
      <c r="CN81" s="732"/>
    </row>
    <row r="82" spans="2:93" ht="19.5" customHeight="1" x14ac:dyDescent="0.15">
      <c r="C82" s="737" t="s">
        <v>217</v>
      </c>
      <c r="D82" s="726"/>
      <c r="E82" s="738"/>
      <c r="F82" s="722" t="s">
        <v>13</v>
      </c>
      <c r="G82" s="722"/>
      <c r="H82" s="723"/>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31"/>
      <c r="CA82" s="739" t="s">
        <v>7</v>
      </c>
      <c r="CB82" s="740"/>
      <c r="CC82" s="740"/>
      <c r="CD82" s="740"/>
      <c r="CE82" s="733" t="s">
        <v>5</v>
      </c>
      <c r="CF82" s="733"/>
      <c r="CG82" s="733"/>
      <c r="CH82" s="733"/>
      <c r="CI82" s="733"/>
      <c r="CJ82" s="733" t="s">
        <v>6</v>
      </c>
      <c r="CK82" s="733"/>
      <c r="CL82" s="733"/>
      <c r="CM82" s="733"/>
      <c r="CN82" s="734"/>
    </row>
    <row r="83" spans="2:93" ht="19.5" customHeight="1" x14ac:dyDescent="0.15">
      <c r="B83" s="101"/>
      <c r="C83" s="714">
        <f>IF(C27&lt;&gt;0,MONTH(DATE(1988+$I$15,$M$15,$Q$15)+6),"")</f>
        <v>10</v>
      </c>
      <c r="D83" s="712"/>
      <c r="E83" s="715"/>
      <c r="F83" s="724"/>
      <c r="G83" s="724"/>
      <c r="H83" s="717"/>
      <c r="I83" s="92"/>
      <c r="J83" s="92"/>
      <c r="K83" s="92"/>
      <c r="L83" s="90"/>
      <c r="M83" s="90"/>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0"/>
      <c r="BC83" s="90"/>
      <c r="BD83" s="90"/>
      <c r="BE83" s="92"/>
      <c r="BF83" s="90"/>
      <c r="BG83" s="90"/>
      <c r="BH83" s="90"/>
      <c r="BI83" s="90"/>
      <c r="BJ83" s="90"/>
      <c r="BK83" s="90"/>
      <c r="BL83" s="90"/>
      <c r="BM83" s="90"/>
      <c r="BN83" s="90"/>
      <c r="BO83" s="90"/>
      <c r="BP83" s="90"/>
      <c r="BQ83" s="90"/>
      <c r="BR83" s="90"/>
      <c r="BS83" s="90"/>
      <c r="BT83" s="90"/>
      <c r="BU83" s="90"/>
      <c r="BV83" s="90"/>
      <c r="BW83" s="90"/>
      <c r="BX83" s="90"/>
      <c r="BY83" s="90"/>
      <c r="BZ83" s="105"/>
      <c r="CA83" s="735" t="s">
        <v>164</v>
      </c>
      <c r="CB83" s="736"/>
      <c r="CC83" s="736"/>
      <c r="CD83" s="736"/>
      <c r="CE83" s="720" t="s">
        <v>5</v>
      </c>
      <c r="CF83" s="720"/>
      <c r="CG83" s="720"/>
      <c r="CH83" s="720"/>
      <c r="CI83" s="720"/>
      <c r="CJ83" s="720" t="s">
        <v>6</v>
      </c>
      <c r="CK83" s="720"/>
      <c r="CL83" s="720"/>
      <c r="CM83" s="720"/>
      <c r="CN83" s="721"/>
    </row>
    <row r="84" spans="2:93" ht="19.5" customHeight="1" x14ac:dyDescent="0.15">
      <c r="B84" s="101"/>
      <c r="C84" s="714" t="s">
        <v>19</v>
      </c>
      <c r="D84" s="712"/>
      <c r="E84" s="715"/>
      <c r="F84" s="122"/>
      <c r="G84" s="93"/>
      <c r="H84" s="123" t="s">
        <v>21</v>
      </c>
      <c r="I84" s="93"/>
      <c r="J84" s="125"/>
      <c r="K84" s="125"/>
      <c r="L84" s="124"/>
      <c r="M84" s="125"/>
      <c r="N84" s="125"/>
      <c r="O84" s="124"/>
      <c r="P84" s="124"/>
      <c r="Q84" s="125"/>
      <c r="R84" s="124"/>
      <c r="S84" s="124"/>
      <c r="T84" s="124"/>
      <c r="U84" s="125"/>
      <c r="V84" s="124"/>
      <c r="W84" s="125"/>
      <c r="X84" s="125"/>
      <c r="Y84" s="125"/>
      <c r="Z84" s="125"/>
      <c r="AA84" s="125"/>
      <c r="AB84" s="125"/>
      <c r="AC84" s="125"/>
      <c r="AD84" s="125"/>
      <c r="AE84" s="125"/>
      <c r="AF84" s="125"/>
      <c r="AG84" s="125"/>
      <c r="AH84" s="125"/>
      <c r="AI84" s="125"/>
      <c r="AJ84" s="125"/>
      <c r="AK84" s="125"/>
      <c r="AL84" s="125"/>
      <c r="AM84" s="125"/>
      <c r="AN84" s="124"/>
      <c r="AO84" s="93"/>
      <c r="AP84" s="93"/>
      <c r="AQ84" s="125"/>
      <c r="AR84" s="125"/>
      <c r="AS84" s="125"/>
      <c r="AT84" s="125"/>
      <c r="AU84" s="125"/>
      <c r="AV84" s="125"/>
      <c r="AW84" s="125"/>
      <c r="AX84" s="124"/>
      <c r="AY84" s="125"/>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33"/>
      <c r="CA84" s="716" t="s">
        <v>29</v>
      </c>
      <c r="CB84" s="717"/>
      <c r="CC84" s="720"/>
      <c r="CD84" s="720"/>
      <c r="CE84" s="720"/>
      <c r="CF84" s="720"/>
      <c r="CG84" s="720"/>
      <c r="CH84" s="720"/>
      <c r="CI84" s="720"/>
      <c r="CJ84" s="720"/>
      <c r="CK84" s="720"/>
      <c r="CL84" s="720"/>
      <c r="CM84" s="720"/>
      <c r="CN84" s="721"/>
    </row>
    <row r="85" spans="2:93" ht="19.5" customHeight="1" x14ac:dyDescent="0.15">
      <c r="B85" s="101"/>
      <c r="C85" s="714">
        <f>IF(C29&lt;&gt;0,DAY(DATE(1989+$I$15,$M$15,$Q$15)+6),"")</f>
        <v>24</v>
      </c>
      <c r="D85" s="712"/>
      <c r="E85" s="715"/>
      <c r="F85" s="722" t="s">
        <v>15</v>
      </c>
      <c r="G85" s="722"/>
      <c r="H85" s="723"/>
      <c r="I85" s="121"/>
      <c r="J85" s="121"/>
      <c r="K85" s="121"/>
      <c r="L85" s="121"/>
      <c r="M85" s="121"/>
      <c r="N85" s="121"/>
      <c r="O85" s="121"/>
      <c r="P85" s="121"/>
      <c r="Q85" s="121"/>
      <c r="R85" s="121"/>
      <c r="S85" s="121"/>
      <c r="T85" s="121"/>
      <c r="U85" s="121"/>
      <c r="V85" s="121"/>
      <c r="W85" s="121"/>
      <c r="X85" s="356"/>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31"/>
      <c r="CA85" s="716"/>
      <c r="CB85" s="717"/>
      <c r="CC85" s="720"/>
      <c r="CD85" s="720"/>
      <c r="CE85" s="720"/>
      <c r="CF85" s="720"/>
      <c r="CG85" s="720"/>
      <c r="CH85" s="720"/>
      <c r="CI85" s="720"/>
      <c r="CJ85" s="720"/>
      <c r="CK85" s="720"/>
      <c r="CL85" s="720"/>
      <c r="CM85" s="720"/>
      <c r="CN85" s="721"/>
    </row>
    <row r="86" spans="2:93" ht="19.5" customHeight="1" x14ac:dyDescent="0.15">
      <c r="B86" s="101"/>
      <c r="C86" s="714" t="s">
        <v>20</v>
      </c>
      <c r="D86" s="712"/>
      <c r="E86" s="715"/>
      <c r="F86" s="724"/>
      <c r="G86" s="724"/>
      <c r="H86" s="717"/>
      <c r="I86" s="92"/>
      <c r="J86" s="92"/>
      <c r="K86" s="92"/>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105"/>
      <c r="CA86" s="716"/>
      <c r="CB86" s="717"/>
      <c r="CC86" s="720"/>
      <c r="CD86" s="720"/>
      <c r="CE86" s="720"/>
      <c r="CF86" s="720"/>
      <c r="CG86" s="720"/>
      <c r="CH86" s="720"/>
      <c r="CI86" s="720"/>
      <c r="CJ86" s="720"/>
      <c r="CK86" s="720"/>
      <c r="CL86" s="720"/>
      <c r="CM86" s="720"/>
      <c r="CN86" s="721"/>
    </row>
    <row r="87" spans="2:93" ht="19.5" customHeight="1" x14ac:dyDescent="0.15">
      <c r="B87" s="101"/>
      <c r="C87" s="714" t="str">
        <f>IF(OR($I$15="",C83="",C85=""),"（   ）",TEXT(WEEKDAY(DATE(2018+$I$15,C83,C85)),"(aaa)"))</f>
        <v>(木)</v>
      </c>
      <c r="D87" s="712"/>
      <c r="E87" s="715"/>
      <c r="F87" s="134"/>
      <c r="G87" s="90"/>
      <c r="H87" s="127" t="s">
        <v>21</v>
      </c>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33"/>
      <c r="CA87" s="716"/>
      <c r="CB87" s="717"/>
      <c r="CC87" s="725"/>
      <c r="CD87" s="726"/>
      <c r="CE87" s="726"/>
      <c r="CF87" s="726"/>
      <c r="CG87" s="726"/>
      <c r="CH87" s="726"/>
      <c r="CI87" s="726"/>
      <c r="CJ87" s="726"/>
      <c r="CK87" s="726"/>
      <c r="CL87" s="726"/>
      <c r="CM87" s="726"/>
      <c r="CN87" s="727"/>
    </row>
    <row r="88" spans="2:93" ht="3" customHeight="1" x14ac:dyDescent="0.15">
      <c r="C88" s="137"/>
      <c r="D88" s="90"/>
      <c r="E88" s="105"/>
      <c r="F88" s="90"/>
      <c r="G88" s="134"/>
      <c r="H88" s="128"/>
      <c r="I88" s="90"/>
      <c r="J88" s="111"/>
      <c r="K88" s="90"/>
      <c r="L88" s="90"/>
      <c r="M88" s="105"/>
      <c r="N88" s="90"/>
      <c r="O88" s="90"/>
      <c r="P88" s="90"/>
      <c r="Q88" s="105"/>
      <c r="R88" s="90"/>
      <c r="S88" s="90"/>
      <c r="T88" s="90"/>
      <c r="U88" s="105"/>
      <c r="V88" s="90"/>
      <c r="W88" s="90"/>
      <c r="X88" s="90"/>
      <c r="Y88" s="90"/>
      <c r="Z88" s="111"/>
      <c r="AA88" s="90"/>
      <c r="AB88" s="90"/>
      <c r="AC88" s="105"/>
      <c r="AD88" s="90"/>
      <c r="AE88" s="90"/>
      <c r="AF88" s="90"/>
      <c r="AG88" s="90"/>
      <c r="AH88" s="111"/>
      <c r="AI88" s="90"/>
      <c r="AJ88" s="90"/>
      <c r="AK88" s="105"/>
      <c r="AL88" s="90"/>
      <c r="AM88" s="90"/>
      <c r="AN88" s="90"/>
      <c r="AO88" s="90"/>
      <c r="AP88" s="111"/>
      <c r="AQ88" s="90"/>
      <c r="AR88" s="90"/>
      <c r="AS88" s="105"/>
      <c r="AT88" s="90"/>
      <c r="AU88" s="90"/>
      <c r="AV88" s="90"/>
      <c r="AW88" s="105"/>
      <c r="AX88" s="90"/>
      <c r="AY88" s="90"/>
      <c r="AZ88" s="90"/>
      <c r="BA88" s="105"/>
      <c r="BB88" s="90"/>
      <c r="BC88" s="90"/>
      <c r="BD88" s="90"/>
      <c r="BE88" s="105"/>
      <c r="BF88" s="90"/>
      <c r="BG88" s="90"/>
      <c r="BH88" s="90"/>
      <c r="BI88" s="105"/>
      <c r="BJ88" s="90"/>
      <c r="BK88" s="90"/>
      <c r="BL88" s="90"/>
      <c r="BM88" s="90"/>
      <c r="BN88" s="111"/>
      <c r="BO88" s="90"/>
      <c r="BP88" s="90"/>
      <c r="BQ88" s="105"/>
      <c r="BR88" s="90"/>
      <c r="BS88" s="90">
        <v>3</v>
      </c>
      <c r="BT88" s="90"/>
      <c r="BU88" s="105"/>
      <c r="BV88" s="90"/>
      <c r="BW88" s="90"/>
      <c r="BX88" s="90"/>
      <c r="BY88" s="105"/>
      <c r="BZ88" s="135"/>
      <c r="CA88" s="716"/>
      <c r="CB88" s="717"/>
      <c r="CC88" s="728"/>
      <c r="CD88" s="712"/>
      <c r="CE88" s="712"/>
      <c r="CF88" s="712"/>
      <c r="CG88" s="712"/>
      <c r="CH88" s="712"/>
      <c r="CI88" s="712"/>
      <c r="CJ88" s="712"/>
      <c r="CK88" s="712"/>
      <c r="CL88" s="712"/>
      <c r="CM88" s="712"/>
      <c r="CN88" s="729"/>
    </row>
    <row r="89" spans="2:93" ht="3" customHeight="1" thickBot="1" x14ac:dyDescent="0.2">
      <c r="C89" s="138"/>
      <c r="D89" s="139"/>
      <c r="E89" s="140"/>
      <c r="F89" s="139"/>
      <c r="G89" s="141"/>
      <c r="H89" s="142"/>
      <c r="I89" s="139"/>
      <c r="J89" s="143"/>
      <c r="K89" s="140"/>
      <c r="L89" s="143"/>
      <c r="M89" s="139"/>
      <c r="N89" s="143"/>
      <c r="O89" s="139"/>
      <c r="P89" s="143"/>
      <c r="Q89" s="139"/>
      <c r="R89" s="143"/>
      <c r="S89" s="139"/>
      <c r="T89" s="143"/>
      <c r="U89" s="139"/>
      <c r="V89" s="143"/>
      <c r="W89" s="139"/>
      <c r="X89" s="143"/>
      <c r="Y89" s="139"/>
      <c r="Z89" s="143"/>
      <c r="AA89" s="139"/>
      <c r="AB89" s="143"/>
      <c r="AC89" s="140"/>
      <c r="AD89" s="143"/>
      <c r="AE89" s="139"/>
      <c r="AF89" s="143"/>
      <c r="AG89" s="139"/>
      <c r="AH89" s="143"/>
      <c r="AI89" s="139"/>
      <c r="AJ89" s="143"/>
      <c r="AK89" s="139"/>
      <c r="AL89" s="143"/>
      <c r="AM89" s="139"/>
      <c r="AN89" s="143"/>
      <c r="AO89" s="139"/>
      <c r="AP89" s="143"/>
      <c r="AQ89" s="139"/>
      <c r="AR89" s="143"/>
      <c r="AS89" s="139"/>
      <c r="AT89" s="143"/>
      <c r="AU89" s="139"/>
      <c r="AV89" s="143"/>
      <c r="AW89" s="139"/>
      <c r="AX89" s="143"/>
      <c r="AY89" s="139"/>
      <c r="AZ89" s="143"/>
      <c r="BA89" s="139"/>
      <c r="BB89" s="143"/>
      <c r="BC89" s="140"/>
      <c r="BD89" s="139"/>
      <c r="BE89" s="139"/>
      <c r="BF89" s="143"/>
      <c r="BG89" s="139"/>
      <c r="BH89" s="143"/>
      <c r="BI89" s="139"/>
      <c r="BJ89" s="143"/>
      <c r="BK89" s="140"/>
      <c r="BL89" s="139"/>
      <c r="BM89" s="139"/>
      <c r="BN89" s="143"/>
      <c r="BO89" s="139"/>
      <c r="BP89" s="143"/>
      <c r="BQ89" s="140"/>
      <c r="BR89" s="139"/>
      <c r="BS89" s="139"/>
      <c r="BT89" s="143"/>
      <c r="BU89" s="140"/>
      <c r="BV89" s="139"/>
      <c r="BW89" s="140"/>
      <c r="BX89" s="139"/>
      <c r="BY89" s="140"/>
      <c r="BZ89" s="144"/>
      <c r="CA89" s="718"/>
      <c r="CB89" s="719"/>
      <c r="CC89" s="730"/>
      <c r="CD89" s="731"/>
      <c r="CE89" s="731"/>
      <c r="CF89" s="731"/>
      <c r="CG89" s="731"/>
      <c r="CH89" s="731"/>
      <c r="CI89" s="731"/>
      <c r="CJ89" s="731"/>
      <c r="CK89" s="731"/>
      <c r="CL89" s="731"/>
      <c r="CM89" s="731"/>
      <c r="CN89" s="732"/>
    </row>
    <row r="90" spans="2:93" s="132" customFormat="1" ht="19.5" customHeight="1" x14ac:dyDescent="0.15">
      <c r="B90" s="357"/>
      <c r="C90" s="737" t="s">
        <v>218</v>
      </c>
      <c r="D90" s="726"/>
      <c r="E90" s="738"/>
      <c r="F90" s="722" t="s">
        <v>13</v>
      </c>
      <c r="G90" s="722"/>
      <c r="H90" s="723"/>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31"/>
      <c r="CA90" s="739" t="s">
        <v>7</v>
      </c>
      <c r="CB90" s="740"/>
      <c r="CC90" s="740"/>
      <c r="CD90" s="740"/>
      <c r="CE90" s="733" t="s">
        <v>5</v>
      </c>
      <c r="CF90" s="733"/>
      <c r="CG90" s="733"/>
      <c r="CH90" s="733"/>
      <c r="CI90" s="733"/>
      <c r="CJ90" s="733" t="s">
        <v>6</v>
      </c>
      <c r="CK90" s="733"/>
      <c r="CL90" s="733"/>
      <c r="CM90" s="733"/>
      <c r="CN90" s="734"/>
      <c r="CO90" s="315"/>
    </row>
    <row r="91" spans="2:93" s="132" customFormat="1" ht="19.5" customHeight="1" x14ac:dyDescent="0.15">
      <c r="B91" s="357"/>
      <c r="C91" s="714">
        <f>IF(C27&lt;&gt;0,MONTH(DATE(1988+$I$15,$M$15,$Q$15)+7),"")</f>
        <v>10</v>
      </c>
      <c r="D91" s="712"/>
      <c r="E91" s="715"/>
      <c r="F91" s="724"/>
      <c r="G91" s="724"/>
      <c r="H91" s="717"/>
      <c r="I91" s="92"/>
      <c r="J91" s="92"/>
      <c r="K91" s="92"/>
      <c r="L91" s="90"/>
      <c r="M91" s="90"/>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0"/>
      <c r="BC91" s="90"/>
      <c r="BD91" s="90"/>
      <c r="BE91" s="92"/>
      <c r="BF91" s="90"/>
      <c r="BG91" s="90"/>
      <c r="BH91" s="90"/>
      <c r="BI91" s="90"/>
      <c r="BJ91" s="90"/>
      <c r="BK91" s="90"/>
      <c r="BL91" s="90"/>
      <c r="BM91" s="90"/>
      <c r="BN91" s="90"/>
      <c r="BO91" s="90"/>
      <c r="BP91" s="90"/>
      <c r="BQ91" s="90"/>
      <c r="BR91" s="90"/>
      <c r="BS91" s="90"/>
      <c r="BT91" s="90"/>
      <c r="BU91" s="90"/>
      <c r="BV91" s="90"/>
      <c r="BW91" s="90"/>
      <c r="BX91" s="90"/>
      <c r="BY91" s="90"/>
      <c r="BZ91" s="105"/>
      <c r="CA91" s="735" t="s">
        <v>164</v>
      </c>
      <c r="CB91" s="736"/>
      <c r="CC91" s="736"/>
      <c r="CD91" s="736"/>
      <c r="CE91" s="720" t="s">
        <v>5</v>
      </c>
      <c r="CF91" s="720"/>
      <c r="CG91" s="720"/>
      <c r="CH91" s="720"/>
      <c r="CI91" s="720"/>
      <c r="CJ91" s="720" t="s">
        <v>6</v>
      </c>
      <c r="CK91" s="720"/>
      <c r="CL91" s="720"/>
      <c r="CM91" s="720"/>
      <c r="CN91" s="721"/>
      <c r="CO91" s="315"/>
    </row>
    <row r="92" spans="2:93" s="132" customFormat="1" ht="19.5" customHeight="1" x14ac:dyDescent="0.15">
      <c r="B92" s="357"/>
      <c r="C92" s="714" t="s">
        <v>19</v>
      </c>
      <c r="D92" s="712"/>
      <c r="E92" s="715"/>
      <c r="F92" s="122"/>
      <c r="G92" s="93"/>
      <c r="H92" s="123" t="s">
        <v>21</v>
      </c>
      <c r="I92" s="93"/>
      <c r="J92" s="125"/>
      <c r="K92" s="125"/>
      <c r="L92" s="124"/>
      <c r="M92" s="125"/>
      <c r="N92" s="125"/>
      <c r="O92" s="124"/>
      <c r="P92" s="124"/>
      <c r="Q92" s="125"/>
      <c r="R92" s="124"/>
      <c r="S92" s="124"/>
      <c r="T92" s="124"/>
      <c r="U92" s="125"/>
      <c r="V92" s="124"/>
      <c r="W92" s="125"/>
      <c r="X92" s="125"/>
      <c r="Y92" s="125"/>
      <c r="Z92" s="125"/>
      <c r="AA92" s="125"/>
      <c r="AB92" s="125"/>
      <c r="AC92" s="125"/>
      <c r="AD92" s="125"/>
      <c r="AE92" s="125"/>
      <c r="AF92" s="125"/>
      <c r="AG92" s="125"/>
      <c r="AH92" s="125"/>
      <c r="AI92" s="125"/>
      <c r="AJ92" s="125"/>
      <c r="AK92" s="125"/>
      <c r="AL92" s="125"/>
      <c r="AM92" s="125"/>
      <c r="AN92" s="124"/>
      <c r="AO92" s="93"/>
      <c r="AP92" s="93"/>
      <c r="AQ92" s="125"/>
      <c r="AR92" s="125"/>
      <c r="AS92" s="125"/>
      <c r="AT92" s="125"/>
      <c r="AU92" s="125"/>
      <c r="AV92" s="125"/>
      <c r="AW92" s="125"/>
      <c r="AX92" s="124"/>
      <c r="AY92" s="125"/>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33"/>
      <c r="CA92" s="716" t="s">
        <v>29</v>
      </c>
      <c r="CB92" s="717"/>
      <c r="CC92" s="720"/>
      <c r="CD92" s="720"/>
      <c r="CE92" s="720"/>
      <c r="CF92" s="720"/>
      <c r="CG92" s="720"/>
      <c r="CH92" s="720"/>
      <c r="CI92" s="720"/>
      <c r="CJ92" s="720"/>
      <c r="CK92" s="720"/>
      <c r="CL92" s="720"/>
      <c r="CM92" s="720"/>
      <c r="CN92" s="721"/>
      <c r="CO92" s="315"/>
    </row>
    <row r="93" spans="2:93" s="132" customFormat="1" ht="19.5" customHeight="1" x14ac:dyDescent="0.15">
      <c r="B93" s="357"/>
      <c r="C93" s="714">
        <f>IF(C29&lt;&gt;0,DAY(DATE(1989+$I$15,$M$15,$Q$15)+7),"")</f>
        <v>25</v>
      </c>
      <c r="D93" s="712"/>
      <c r="E93" s="715"/>
      <c r="F93" s="722" t="s">
        <v>15</v>
      </c>
      <c r="G93" s="722"/>
      <c r="H93" s="723"/>
      <c r="I93" s="121"/>
      <c r="J93" s="121"/>
      <c r="K93" s="121"/>
      <c r="L93" s="121"/>
      <c r="M93" s="121"/>
      <c r="N93" s="121"/>
      <c r="O93" s="121"/>
      <c r="P93" s="121"/>
      <c r="Q93" s="121"/>
      <c r="R93" s="121"/>
      <c r="S93" s="121"/>
      <c r="T93" s="121"/>
      <c r="U93" s="121"/>
      <c r="V93" s="121"/>
      <c r="W93" s="121"/>
      <c r="X93" s="356"/>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31"/>
      <c r="CA93" s="716"/>
      <c r="CB93" s="717"/>
      <c r="CC93" s="720"/>
      <c r="CD93" s="720"/>
      <c r="CE93" s="720"/>
      <c r="CF93" s="720"/>
      <c r="CG93" s="720"/>
      <c r="CH93" s="720"/>
      <c r="CI93" s="720"/>
      <c r="CJ93" s="720"/>
      <c r="CK93" s="720"/>
      <c r="CL93" s="720"/>
      <c r="CM93" s="720"/>
      <c r="CN93" s="721"/>
      <c r="CO93" s="315"/>
    </row>
    <row r="94" spans="2:93" s="132" customFormat="1" ht="19.5" customHeight="1" x14ac:dyDescent="0.15">
      <c r="B94" s="357"/>
      <c r="C94" s="714" t="s">
        <v>20</v>
      </c>
      <c r="D94" s="712"/>
      <c r="E94" s="715"/>
      <c r="F94" s="724"/>
      <c r="G94" s="724"/>
      <c r="H94" s="717"/>
      <c r="I94" s="92"/>
      <c r="J94" s="92"/>
      <c r="K94" s="92"/>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105"/>
      <c r="CA94" s="716"/>
      <c r="CB94" s="717"/>
      <c r="CC94" s="720"/>
      <c r="CD94" s="720"/>
      <c r="CE94" s="720"/>
      <c r="CF94" s="720"/>
      <c r="CG94" s="720"/>
      <c r="CH94" s="720"/>
      <c r="CI94" s="720"/>
      <c r="CJ94" s="720"/>
      <c r="CK94" s="720"/>
      <c r="CL94" s="720"/>
      <c r="CM94" s="720"/>
      <c r="CN94" s="721"/>
      <c r="CO94" s="315"/>
    </row>
    <row r="95" spans="2:93" s="132" customFormat="1" ht="19.5" customHeight="1" x14ac:dyDescent="0.15">
      <c r="B95" s="357"/>
      <c r="C95" s="714" t="str">
        <f>IF(OR($I$15="",C91="",C93=""),"（   ）",TEXT(WEEKDAY(DATE(2018+$I$15,C91,C93)),"(aaa)"))</f>
        <v>(金)</v>
      </c>
      <c r="D95" s="712"/>
      <c r="E95" s="715"/>
      <c r="F95" s="134"/>
      <c r="G95" s="90"/>
      <c r="H95" s="127" t="s">
        <v>21</v>
      </c>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33"/>
      <c r="CA95" s="716"/>
      <c r="CB95" s="717"/>
      <c r="CC95" s="725"/>
      <c r="CD95" s="726"/>
      <c r="CE95" s="726"/>
      <c r="CF95" s="726"/>
      <c r="CG95" s="726"/>
      <c r="CH95" s="726"/>
      <c r="CI95" s="726"/>
      <c r="CJ95" s="726"/>
      <c r="CK95" s="726"/>
      <c r="CL95" s="726"/>
      <c r="CM95" s="726"/>
      <c r="CN95" s="727"/>
      <c r="CO95" s="315"/>
    </row>
    <row r="96" spans="2:93" s="132" customFormat="1" ht="3" customHeight="1" x14ac:dyDescent="0.15">
      <c r="B96" s="357"/>
      <c r="C96" s="137"/>
      <c r="D96" s="90"/>
      <c r="E96" s="105"/>
      <c r="F96" s="90"/>
      <c r="G96" s="134"/>
      <c r="H96" s="128"/>
      <c r="I96" s="90"/>
      <c r="J96" s="111"/>
      <c r="K96" s="90"/>
      <c r="L96" s="90"/>
      <c r="M96" s="105"/>
      <c r="N96" s="90"/>
      <c r="O96" s="90"/>
      <c r="P96" s="90"/>
      <c r="Q96" s="105"/>
      <c r="R96" s="90"/>
      <c r="S96" s="90"/>
      <c r="T96" s="90"/>
      <c r="U96" s="105"/>
      <c r="V96" s="90"/>
      <c r="W96" s="90"/>
      <c r="X96" s="90"/>
      <c r="Y96" s="90"/>
      <c r="Z96" s="111"/>
      <c r="AA96" s="90"/>
      <c r="AB96" s="90"/>
      <c r="AC96" s="105"/>
      <c r="AD96" s="90"/>
      <c r="AE96" s="90"/>
      <c r="AF96" s="90"/>
      <c r="AG96" s="90"/>
      <c r="AH96" s="111"/>
      <c r="AI96" s="90"/>
      <c r="AJ96" s="90"/>
      <c r="AK96" s="105"/>
      <c r="AL96" s="90"/>
      <c r="AM96" s="90"/>
      <c r="AN96" s="90"/>
      <c r="AO96" s="90"/>
      <c r="AP96" s="111"/>
      <c r="AQ96" s="90"/>
      <c r="AR96" s="90"/>
      <c r="AS96" s="105"/>
      <c r="AT96" s="90"/>
      <c r="AU96" s="90"/>
      <c r="AV96" s="90"/>
      <c r="AW96" s="105"/>
      <c r="AX96" s="90"/>
      <c r="AY96" s="90"/>
      <c r="AZ96" s="90"/>
      <c r="BA96" s="105"/>
      <c r="BB96" s="90"/>
      <c r="BC96" s="90"/>
      <c r="BD96" s="90"/>
      <c r="BE96" s="105"/>
      <c r="BF96" s="90"/>
      <c r="BG96" s="90"/>
      <c r="BH96" s="90"/>
      <c r="BI96" s="105"/>
      <c r="BJ96" s="90"/>
      <c r="BK96" s="90"/>
      <c r="BL96" s="90"/>
      <c r="BM96" s="90"/>
      <c r="BN96" s="111"/>
      <c r="BO96" s="90"/>
      <c r="BP96" s="90"/>
      <c r="BQ96" s="105"/>
      <c r="BR96" s="90"/>
      <c r="BS96" s="90">
        <v>4</v>
      </c>
      <c r="BT96" s="90"/>
      <c r="BU96" s="105"/>
      <c r="BV96" s="90"/>
      <c r="BW96" s="90"/>
      <c r="BX96" s="90"/>
      <c r="BY96" s="105"/>
      <c r="BZ96" s="135"/>
      <c r="CA96" s="716"/>
      <c r="CB96" s="717"/>
      <c r="CC96" s="728"/>
      <c r="CD96" s="712"/>
      <c r="CE96" s="712"/>
      <c r="CF96" s="712"/>
      <c r="CG96" s="712"/>
      <c r="CH96" s="712"/>
      <c r="CI96" s="712"/>
      <c r="CJ96" s="712"/>
      <c r="CK96" s="712"/>
      <c r="CL96" s="712"/>
      <c r="CM96" s="712"/>
      <c r="CN96" s="729"/>
      <c r="CO96" s="315"/>
    </row>
    <row r="97" spans="2:93" s="132" customFormat="1" ht="3" customHeight="1" thickBot="1" x14ac:dyDescent="0.2">
      <c r="B97" s="357"/>
      <c r="C97" s="138"/>
      <c r="D97" s="139"/>
      <c r="E97" s="140"/>
      <c r="F97" s="139"/>
      <c r="G97" s="141"/>
      <c r="H97" s="142"/>
      <c r="I97" s="139"/>
      <c r="J97" s="143"/>
      <c r="K97" s="140"/>
      <c r="L97" s="143"/>
      <c r="M97" s="139"/>
      <c r="N97" s="143"/>
      <c r="O97" s="139"/>
      <c r="P97" s="143"/>
      <c r="Q97" s="139"/>
      <c r="R97" s="143"/>
      <c r="S97" s="139"/>
      <c r="T97" s="143"/>
      <c r="U97" s="139"/>
      <c r="V97" s="143"/>
      <c r="W97" s="139"/>
      <c r="X97" s="143"/>
      <c r="Y97" s="139"/>
      <c r="Z97" s="143"/>
      <c r="AA97" s="139"/>
      <c r="AB97" s="143"/>
      <c r="AC97" s="140"/>
      <c r="AD97" s="143"/>
      <c r="AE97" s="139"/>
      <c r="AF97" s="143"/>
      <c r="AG97" s="139"/>
      <c r="AH97" s="143"/>
      <c r="AI97" s="139"/>
      <c r="AJ97" s="143"/>
      <c r="AK97" s="139"/>
      <c r="AL97" s="143"/>
      <c r="AM97" s="139"/>
      <c r="AN97" s="143"/>
      <c r="AO97" s="139"/>
      <c r="AP97" s="143"/>
      <c r="AQ97" s="139"/>
      <c r="AR97" s="143"/>
      <c r="AS97" s="139"/>
      <c r="AT97" s="143"/>
      <c r="AU97" s="139"/>
      <c r="AV97" s="143"/>
      <c r="AW97" s="139"/>
      <c r="AX97" s="143"/>
      <c r="AY97" s="139"/>
      <c r="AZ97" s="143"/>
      <c r="BA97" s="139"/>
      <c r="BB97" s="143"/>
      <c r="BC97" s="140"/>
      <c r="BD97" s="139"/>
      <c r="BE97" s="139"/>
      <c r="BF97" s="143"/>
      <c r="BG97" s="139"/>
      <c r="BH97" s="143"/>
      <c r="BI97" s="139"/>
      <c r="BJ97" s="143"/>
      <c r="BK97" s="140"/>
      <c r="BL97" s="139"/>
      <c r="BM97" s="139"/>
      <c r="BN97" s="143"/>
      <c r="BO97" s="139"/>
      <c r="BP97" s="143"/>
      <c r="BQ97" s="140"/>
      <c r="BR97" s="139"/>
      <c r="BS97" s="139"/>
      <c r="BT97" s="143"/>
      <c r="BU97" s="140"/>
      <c r="BV97" s="139"/>
      <c r="BW97" s="140"/>
      <c r="BX97" s="139"/>
      <c r="BY97" s="140"/>
      <c r="BZ97" s="144"/>
      <c r="CA97" s="718"/>
      <c r="CB97" s="719"/>
      <c r="CC97" s="730"/>
      <c r="CD97" s="731"/>
      <c r="CE97" s="731"/>
      <c r="CF97" s="731"/>
      <c r="CG97" s="731"/>
      <c r="CH97" s="731"/>
      <c r="CI97" s="731"/>
      <c r="CJ97" s="731"/>
      <c r="CK97" s="731"/>
      <c r="CL97" s="731"/>
      <c r="CM97" s="731"/>
      <c r="CN97" s="732"/>
      <c r="CO97" s="315"/>
    </row>
    <row r="109" spans="2:93" ht="19.5" customHeight="1" thickBot="1" x14ac:dyDescent="0.2"/>
    <row r="110" spans="2:93" ht="11.25" customHeight="1" x14ac:dyDescent="0.15">
      <c r="C110" s="769" t="s">
        <v>495</v>
      </c>
      <c r="D110" s="748"/>
      <c r="E110" s="748"/>
      <c r="F110" s="748"/>
      <c r="G110" s="748"/>
      <c r="H110" s="770"/>
      <c r="I110" s="748">
        <v>6</v>
      </c>
      <c r="J110" s="748"/>
      <c r="K110" s="347"/>
      <c r="L110" s="97"/>
      <c r="M110" s="748">
        <v>7</v>
      </c>
      <c r="N110" s="748"/>
      <c r="O110" s="347"/>
      <c r="P110" s="97"/>
      <c r="Q110" s="748">
        <v>8</v>
      </c>
      <c r="R110" s="748"/>
      <c r="S110" s="347"/>
      <c r="T110" s="97"/>
      <c r="U110" s="748">
        <v>9</v>
      </c>
      <c r="V110" s="748"/>
      <c r="W110" s="347"/>
      <c r="X110" s="97"/>
      <c r="Y110" s="748">
        <v>10</v>
      </c>
      <c r="Z110" s="748"/>
      <c r="AA110" s="97"/>
      <c r="AB110" s="97"/>
      <c r="AC110" s="748">
        <v>11</v>
      </c>
      <c r="AD110" s="748"/>
      <c r="AE110" s="97"/>
      <c r="AF110" s="97"/>
      <c r="AG110" s="748">
        <v>12</v>
      </c>
      <c r="AH110" s="748"/>
      <c r="AI110" s="97"/>
      <c r="AJ110" s="97"/>
      <c r="AK110" s="748">
        <v>13</v>
      </c>
      <c r="AL110" s="748"/>
      <c r="AM110" s="97"/>
      <c r="AN110" s="97"/>
      <c r="AO110" s="748">
        <v>14</v>
      </c>
      <c r="AP110" s="748"/>
      <c r="AQ110" s="97"/>
      <c r="AR110" s="97"/>
      <c r="AS110" s="748">
        <v>15</v>
      </c>
      <c r="AT110" s="748"/>
      <c r="AU110" s="97"/>
      <c r="AV110" s="97"/>
      <c r="AW110" s="748">
        <v>16</v>
      </c>
      <c r="AX110" s="748"/>
      <c r="AY110" s="97"/>
      <c r="AZ110" s="97"/>
      <c r="BA110" s="748">
        <v>17</v>
      </c>
      <c r="BB110" s="748"/>
      <c r="BC110" s="97"/>
      <c r="BD110" s="97"/>
      <c r="BE110" s="748">
        <v>18</v>
      </c>
      <c r="BF110" s="748"/>
      <c r="BG110" s="97"/>
      <c r="BH110" s="97"/>
      <c r="BI110" s="748">
        <v>19</v>
      </c>
      <c r="BJ110" s="748"/>
      <c r="BK110" s="97"/>
      <c r="BL110" s="97"/>
      <c r="BM110" s="748">
        <v>20</v>
      </c>
      <c r="BN110" s="748"/>
      <c r="BO110" s="97"/>
      <c r="BP110" s="97"/>
      <c r="BQ110" s="748">
        <v>21</v>
      </c>
      <c r="BR110" s="748"/>
      <c r="BS110" s="97"/>
      <c r="BT110" s="97"/>
      <c r="BU110" s="748">
        <v>22</v>
      </c>
      <c r="BV110" s="748"/>
      <c r="BW110" s="97"/>
      <c r="BX110" s="347"/>
      <c r="BY110" s="748"/>
      <c r="BZ110" s="748"/>
      <c r="CA110" s="749"/>
      <c r="CB110" s="748"/>
      <c r="CC110" s="748"/>
      <c r="CD110" s="748"/>
      <c r="CE110" s="748"/>
      <c r="CF110" s="748"/>
      <c r="CG110" s="748"/>
      <c r="CH110" s="748"/>
      <c r="CI110" s="748"/>
      <c r="CJ110" s="748"/>
      <c r="CK110" s="748"/>
      <c r="CL110" s="748"/>
      <c r="CM110" s="748"/>
      <c r="CN110" s="750"/>
    </row>
    <row r="111" spans="2:93" ht="3" customHeight="1" x14ac:dyDescent="0.15">
      <c r="C111" s="714"/>
      <c r="D111" s="712"/>
      <c r="E111" s="712"/>
      <c r="F111" s="712"/>
      <c r="G111" s="712"/>
      <c r="H111" s="715"/>
      <c r="I111" s="109"/>
      <c r="J111" s="349"/>
      <c r="K111" s="110"/>
      <c r="L111" s="90"/>
      <c r="M111" s="109"/>
      <c r="N111" s="349"/>
      <c r="O111" s="110"/>
      <c r="P111" s="90"/>
      <c r="Q111" s="109"/>
      <c r="R111" s="349"/>
      <c r="S111" s="110"/>
      <c r="T111" s="90"/>
      <c r="U111" s="109"/>
      <c r="V111" s="349"/>
      <c r="W111" s="110"/>
      <c r="X111" s="90"/>
      <c r="Y111" s="109"/>
      <c r="Z111" s="349"/>
      <c r="AA111" s="110"/>
      <c r="AB111" s="90"/>
      <c r="AC111" s="109"/>
      <c r="AD111" s="349"/>
      <c r="AE111" s="110"/>
      <c r="AF111" s="90"/>
      <c r="AG111" s="109"/>
      <c r="AH111" s="349"/>
      <c r="AI111" s="110"/>
      <c r="AJ111" s="90"/>
      <c r="AK111" s="109"/>
      <c r="AL111" s="349"/>
      <c r="AM111" s="110"/>
      <c r="AN111" s="90"/>
      <c r="AO111" s="109"/>
      <c r="AP111" s="349"/>
      <c r="AQ111" s="110"/>
      <c r="AR111" s="90"/>
      <c r="AS111" s="109"/>
      <c r="AT111" s="349"/>
      <c r="AU111" s="110"/>
      <c r="AV111" s="90"/>
      <c r="AW111" s="109"/>
      <c r="AX111" s="349"/>
      <c r="AY111" s="110"/>
      <c r="AZ111" s="90"/>
      <c r="BA111" s="109"/>
      <c r="BB111" s="349"/>
      <c r="BC111" s="110"/>
      <c r="BD111" s="90"/>
      <c r="BE111" s="109"/>
      <c r="BF111" s="349"/>
      <c r="BG111" s="110"/>
      <c r="BH111" s="90"/>
      <c r="BI111" s="109"/>
      <c r="BJ111" s="349"/>
      <c r="BK111" s="110"/>
      <c r="BL111" s="90"/>
      <c r="BM111" s="109"/>
      <c r="BN111" s="349"/>
      <c r="BO111" s="110"/>
      <c r="BP111" s="90"/>
      <c r="BQ111" s="109"/>
      <c r="BR111" s="349"/>
      <c r="BS111" s="110"/>
      <c r="BT111" s="90"/>
      <c r="BU111" s="109"/>
      <c r="BV111" s="349"/>
      <c r="BW111" s="349"/>
      <c r="BX111" s="90"/>
      <c r="BY111" s="90"/>
      <c r="BZ111" s="111"/>
      <c r="CA111" s="714"/>
      <c r="CB111" s="712"/>
      <c r="CC111" s="712"/>
      <c r="CD111" s="712"/>
      <c r="CE111" s="712"/>
      <c r="CF111" s="712"/>
      <c r="CG111" s="712"/>
      <c r="CH111" s="712"/>
      <c r="CI111" s="712"/>
      <c r="CJ111" s="712"/>
      <c r="CK111" s="712"/>
      <c r="CL111" s="712"/>
      <c r="CM111" s="712"/>
      <c r="CN111" s="729"/>
    </row>
    <row r="112" spans="2:93" ht="3" customHeight="1" x14ac:dyDescent="0.15">
      <c r="C112" s="714"/>
      <c r="D112" s="712"/>
      <c r="E112" s="712"/>
      <c r="F112" s="712"/>
      <c r="G112" s="712"/>
      <c r="H112" s="715"/>
      <c r="I112" s="109"/>
      <c r="J112" s="112"/>
      <c r="K112" s="113"/>
      <c r="L112" s="93"/>
      <c r="M112" s="114"/>
      <c r="N112" s="93"/>
      <c r="O112" s="113"/>
      <c r="P112" s="93"/>
      <c r="Q112" s="114"/>
      <c r="R112" s="112"/>
      <c r="S112" s="113"/>
      <c r="T112" s="93"/>
      <c r="U112" s="114"/>
      <c r="V112" s="93"/>
      <c r="W112" s="113"/>
      <c r="X112" s="93"/>
      <c r="Y112" s="114"/>
      <c r="Z112" s="112"/>
      <c r="AA112" s="113"/>
      <c r="AB112" s="93"/>
      <c r="AC112" s="114"/>
      <c r="AD112" s="93"/>
      <c r="AE112" s="113"/>
      <c r="AF112" s="93"/>
      <c r="AG112" s="114"/>
      <c r="AH112" s="112"/>
      <c r="AI112" s="113"/>
      <c r="AJ112" s="93"/>
      <c r="AK112" s="114"/>
      <c r="AL112" s="93"/>
      <c r="AM112" s="113"/>
      <c r="AN112" s="93"/>
      <c r="AO112" s="114"/>
      <c r="AP112" s="112"/>
      <c r="AQ112" s="113"/>
      <c r="AR112" s="93"/>
      <c r="AS112" s="114"/>
      <c r="AT112" s="93"/>
      <c r="AU112" s="113"/>
      <c r="AV112" s="93"/>
      <c r="AW112" s="114"/>
      <c r="AX112" s="112"/>
      <c r="AY112" s="113"/>
      <c r="AZ112" s="93"/>
      <c r="BA112" s="114"/>
      <c r="BB112" s="93"/>
      <c r="BC112" s="113"/>
      <c r="BD112" s="93"/>
      <c r="BE112" s="114"/>
      <c r="BF112" s="112"/>
      <c r="BG112" s="113"/>
      <c r="BH112" s="93"/>
      <c r="BI112" s="114"/>
      <c r="BJ112" s="93"/>
      <c r="BK112" s="113"/>
      <c r="BL112" s="93"/>
      <c r="BM112" s="114"/>
      <c r="BN112" s="112"/>
      <c r="BO112" s="113"/>
      <c r="BP112" s="93"/>
      <c r="BQ112" s="114"/>
      <c r="BR112" s="93"/>
      <c r="BS112" s="113"/>
      <c r="BT112" s="93"/>
      <c r="BU112" s="114"/>
      <c r="BV112" s="115"/>
      <c r="BW112" s="93"/>
      <c r="BX112" s="115"/>
      <c r="BY112" s="93"/>
      <c r="BZ112" s="116"/>
      <c r="CA112" s="714"/>
      <c r="CB112" s="712"/>
      <c r="CC112" s="712"/>
      <c r="CD112" s="712"/>
      <c r="CE112" s="712"/>
      <c r="CF112" s="712"/>
      <c r="CG112" s="712"/>
      <c r="CH112" s="712"/>
      <c r="CI112" s="712"/>
      <c r="CJ112" s="712"/>
      <c r="CK112" s="712"/>
      <c r="CL112" s="712"/>
      <c r="CM112" s="712"/>
      <c r="CN112" s="729"/>
    </row>
    <row r="113" spans="2:93" ht="15" customHeight="1" x14ac:dyDescent="0.15">
      <c r="C113" s="714"/>
      <c r="D113" s="712"/>
      <c r="E113" s="712"/>
      <c r="F113" s="712"/>
      <c r="G113" s="712"/>
      <c r="H113" s="715"/>
      <c r="I113" s="117"/>
      <c r="J113" s="90"/>
      <c r="K113" s="752" t="s">
        <v>183</v>
      </c>
      <c r="L113" s="752"/>
      <c r="M113" s="754" t="s">
        <v>182</v>
      </c>
      <c r="N113" s="754"/>
      <c r="O113" s="756" t="s">
        <v>139</v>
      </c>
      <c r="P113" s="752" t="s">
        <v>8</v>
      </c>
      <c r="Q113" s="752"/>
      <c r="R113" s="752"/>
      <c r="S113" s="752"/>
      <c r="T113" s="758" t="s">
        <v>184</v>
      </c>
      <c r="U113" s="760" t="s">
        <v>185</v>
      </c>
      <c r="V113" s="761"/>
      <c r="W113" s="752" t="s">
        <v>186</v>
      </c>
      <c r="X113" s="752"/>
      <c r="Y113" s="752"/>
      <c r="Z113" s="752"/>
      <c r="AA113" s="752"/>
      <c r="AB113" s="752"/>
      <c r="AC113" s="752"/>
      <c r="AD113" s="752"/>
      <c r="AE113" s="752"/>
      <c r="AF113" s="752"/>
      <c r="AG113" s="752"/>
      <c r="AH113" s="752" t="s">
        <v>9</v>
      </c>
      <c r="AI113" s="752"/>
      <c r="AJ113" s="752"/>
      <c r="AK113" s="752"/>
      <c r="AL113" s="752"/>
      <c r="AM113" s="763" t="s">
        <v>497</v>
      </c>
      <c r="AN113" s="764"/>
      <c r="AO113" s="764"/>
      <c r="AP113" s="764"/>
      <c r="AQ113" s="764"/>
      <c r="AR113" s="764"/>
      <c r="AS113" s="764"/>
      <c r="AT113" s="764"/>
      <c r="AU113" s="764"/>
      <c r="AV113" s="764"/>
      <c r="AW113" s="764"/>
      <c r="AX113" s="764"/>
      <c r="AY113" s="764"/>
      <c r="AZ113" s="764"/>
      <c r="BA113" s="765"/>
      <c r="BB113" s="756" t="s">
        <v>139</v>
      </c>
      <c r="BC113" s="102"/>
      <c r="BD113" s="766" t="s">
        <v>10</v>
      </c>
      <c r="BE113" s="745"/>
      <c r="BF113" s="745"/>
      <c r="BG113" s="745"/>
      <c r="BH113" s="745"/>
      <c r="BI113" s="767"/>
      <c r="BJ113" s="102"/>
      <c r="BK113" s="102"/>
      <c r="BL113" s="102"/>
      <c r="BM113" s="102"/>
      <c r="BN113" s="102"/>
      <c r="BO113" s="102"/>
      <c r="BP113" s="102"/>
      <c r="BQ113" s="102"/>
      <c r="BR113" s="102"/>
      <c r="BS113" s="102"/>
      <c r="BT113" s="102"/>
      <c r="BU113" s="119"/>
      <c r="BV113" s="768" t="s">
        <v>188</v>
      </c>
      <c r="BW113" s="743"/>
      <c r="BX113" s="743" t="s">
        <v>11</v>
      </c>
      <c r="BY113" s="743"/>
      <c r="BZ113" s="744"/>
      <c r="CA113" s="714"/>
      <c r="CB113" s="712"/>
      <c r="CC113" s="712"/>
      <c r="CD113" s="712"/>
      <c r="CE113" s="712"/>
      <c r="CF113" s="712"/>
      <c r="CG113" s="712"/>
      <c r="CH113" s="712"/>
      <c r="CI113" s="712"/>
      <c r="CJ113" s="712"/>
      <c r="CK113" s="712"/>
      <c r="CL113" s="712"/>
      <c r="CM113" s="712"/>
      <c r="CN113" s="729"/>
    </row>
    <row r="114" spans="2:93" ht="15" customHeight="1" thickBot="1" x14ac:dyDescent="0.2">
      <c r="C114" s="771"/>
      <c r="D114" s="772"/>
      <c r="E114" s="772"/>
      <c r="F114" s="772"/>
      <c r="G114" s="772"/>
      <c r="H114" s="773"/>
      <c r="I114" s="114"/>
      <c r="J114" s="90"/>
      <c r="K114" s="753"/>
      <c r="L114" s="753"/>
      <c r="M114" s="755"/>
      <c r="N114" s="755"/>
      <c r="O114" s="757"/>
      <c r="P114" s="753"/>
      <c r="Q114" s="753"/>
      <c r="R114" s="753"/>
      <c r="S114" s="753"/>
      <c r="T114" s="759"/>
      <c r="U114" s="762"/>
      <c r="V114" s="762"/>
      <c r="W114" s="753"/>
      <c r="X114" s="753"/>
      <c r="Y114" s="753"/>
      <c r="Z114" s="753"/>
      <c r="AA114" s="753"/>
      <c r="AB114" s="753"/>
      <c r="AC114" s="753"/>
      <c r="AD114" s="753"/>
      <c r="AE114" s="753"/>
      <c r="AF114" s="753"/>
      <c r="AG114" s="753"/>
      <c r="AH114" s="753"/>
      <c r="AI114" s="753"/>
      <c r="AJ114" s="753"/>
      <c r="AK114" s="753"/>
      <c r="AL114" s="753"/>
      <c r="AM114" s="766"/>
      <c r="AN114" s="745"/>
      <c r="AO114" s="745"/>
      <c r="AP114" s="745"/>
      <c r="AQ114" s="745"/>
      <c r="AR114" s="745"/>
      <c r="AS114" s="745"/>
      <c r="AT114" s="745"/>
      <c r="AU114" s="745"/>
      <c r="AV114" s="745"/>
      <c r="AW114" s="745"/>
      <c r="AX114" s="745"/>
      <c r="AY114" s="745"/>
      <c r="AZ114" s="745"/>
      <c r="BA114" s="767"/>
      <c r="BB114" s="757"/>
      <c r="BC114" s="145"/>
      <c r="BD114" s="747" t="s">
        <v>187</v>
      </c>
      <c r="BE114" s="674"/>
      <c r="BF114" s="674"/>
      <c r="BG114" s="674"/>
      <c r="BH114" s="674"/>
      <c r="BI114" s="674"/>
      <c r="BJ114" s="674"/>
      <c r="BK114" s="674"/>
      <c r="BL114" s="674"/>
      <c r="BM114" s="674"/>
      <c r="BN114" s="674"/>
      <c r="BO114" s="674"/>
      <c r="BP114" s="674"/>
      <c r="BQ114" s="674"/>
      <c r="BR114" s="674"/>
      <c r="BS114" s="674"/>
      <c r="BT114" s="674"/>
      <c r="BU114" s="675"/>
      <c r="BV114" s="745"/>
      <c r="BW114" s="745"/>
      <c r="BX114" s="745"/>
      <c r="BY114" s="745"/>
      <c r="BZ114" s="746"/>
      <c r="CA114" s="751"/>
      <c r="CB114" s="731"/>
      <c r="CC114" s="731"/>
      <c r="CD114" s="731"/>
      <c r="CE114" s="731"/>
      <c r="CF114" s="731"/>
      <c r="CG114" s="731"/>
      <c r="CH114" s="731"/>
      <c r="CI114" s="731"/>
      <c r="CJ114" s="731"/>
      <c r="CK114" s="731"/>
      <c r="CL114" s="731"/>
      <c r="CM114" s="731"/>
      <c r="CN114" s="732"/>
    </row>
    <row r="115" spans="2:93" ht="19.5" customHeight="1" x14ac:dyDescent="0.15">
      <c r="C115" s="737" t="s">
        <v>410</v>
      </c>
      <c r="D115" s="726"/>
      <c r="E115" s="738"/>
      <c r="F115" s="741" t="s">
        <v>13</v>
      </c>
      <c r="G115" s="722"/>
      <c r="H115" s="723"/>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739" t="s">
        <v>7</v>
      </c>
      <c r="CB115" s="740"/>
      <c r="CC115" s="740"/>
      <c r="CD115" s="740"/>
      <c r="CE115" s="733" t="s">
        <v>5</v>
      </c>
      <c r="CF115" s="733"/>
      <c r="CG115" s="733"/>
      <c r="CH115" s="733"/>
      <c r="CI115" s="733"/>
      <c r="CJ115" s="733" t="s">
        <v>6</v>
      </c>
      <c r="CK115" s="733"/>
      <c r="CL115" s="733"/>
      <c r="CM115" s="733"/>
      <c r="CN115" s="734"/>
    </row>
    <row r="116" spans="2:93" ht="19.5" customHeight="1" x14ac:dyDescent="0.15">
      <c r="B116" s="101"/>
      <c r="C116" s="714">
        <f>IF(C27&lt;&gt;0,MONTH(DATE(1988+$I$15,$M$15,$Q$15)+8),"")</f>
        <v>10</v>
      </c>
      <c r="D116" s="712"/>
      <c r="E116" s="715"/>
      <c r="F116" s="742"/>
      <c r="G116" s="724"/>
      <c r="H116" s="717"/>
      <c r="I116" s="90"/>
      <c r="J116" s="90"/>
      <c r="K116" s="90"/>
      <c r="L116" s="90"/>
      <c r="M116" s="90"/>
      <c r="N116" s="90"/>
      <c r="O116" s="90"/>
      <c r="P116" s="90"/>
      <c r="Q116" s="90"/>
      <c r="R116" s="90"/>
      <c r="S116" s="90"/>
      <c r="T116" s="90"/>
      <c r="U116" s="90"/>
      <c r="V116" s="90"/>
      <c r="W116" s="90"/>
      <c r="X116" s="90"/>
      <c r="Y116" s="90"/>
      <c r="Z116" s="90"/>
      <c r="AA116" s="90"/>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0"/>
      <c r="BY116" s="90"/>
      <c r="BZ116" s="90"/>
      <c r="CA116" s="735" t="s">
        <v>164</v>
      </c>
      <c r="CB116" s="736"/>
      <c r="CC116" s="736"/>
      <c r="CD116" s="736"/>
      <c r="CE116" s="720" t="s">
        <v>5</v>
      </c>
      <c r="CF116" s="720"/>
      <c r="CG116" s="720"/>
      <c r="CH116" s="720"/>
      <c r="CI116" s="720"/>
      <c r="CJ116" s="720" t="s">
        <v>6</v>
      </c>
      <c r="CK116" s="720"/>
      <c r="CL116" s="720"/>
      <c r="CM116" s="720"/>
      <c r="CN116" s="721"/>
    </row>
    <row r="117" spans="2:93" ht="19.5" customHeight="1" x14ac:dyDescent="0.15">
      <c r="B117" s="101"/>
      <c r="C117" s="714" t="s">
        <v>19</v>
      </c>
      <c r="D117" s="712"/>
      <c r="E117" s="715"/>
      <c r="F117" s="122"/>
      <c r="G117" s="93"/>
      <c r="H117" s="123" t="s">
        <v>21</v>
      </c>
      <c r="I117" s="124"/>
      <c r="J117" s="124"/>
      <c r="K117" s="124"/>
      <c r="L117" s="124"/>
      <c r="M117" s="124"/>
      <c r="N117" s="124"/>
      <c r="O117" s="124"/>
      <c r="P117" s="124"/>
      <c r="Q117" s="124"/>
      <c r="R117" s="124"/>
      <c r="S117" s="124"/>
      <c r="T117" s="124"/>
      <c r="U117" s="124"/>
      <c r="V117" s="124"/>
      <c r="W117" s="124"/>
      <c r="X117" s="124"/>
      <c r="Y117" s="125"/>
      <c r="Z117" s="124"/>
      <c r="AA117" s="124"/>
      <c r="AB117" s="124"/>
      <c r="AC117" s="125"/>
      <c r="AD117" s="124"/>
      <c r="AE117" s="125"/>
      <c r="AF117" s="124"/>
      <c r="AG117" s="125"/>
      <c r="AH117" s="124"/>
      <c r="AI117" s="124"/>
      <c r="AJ117" s="124"/>
      <c r="AK117" s="125"/>
      <c r="AL117" s="124"/>
      <c r="AM117" s="125"/>
      <c r="AN117" s="124"/>
      <c r="AO117" s="124"/>
      <c r="AP117" s="124"/>
      <c r="AQ117" s="124"/>
      <c r="AR117" s="124"/>
      <c r="AS117" s="124"/>
      <c r="AT117" s="124"/>
      <c r="AU117" s="124"/>
      <c r="AV117" s="124"/>
      <c r="AW117" s="124"/>
      <c r="AX117" s="124"/>
      <c r="AY117" s="124"/>
      <c r="AZ117" s="124"/>
      <c r="BA117" s="124"/>
      <c r="BB117" s="124"/>
      <c r="BC117" s="125"/>
      <c r="BD117" s="125"/>
      <c r="BE117" s="125"/>
      <c r="BF117" s="124"/>
      <c r="BG117" s="124"/>
      <c r="BH117" s="124"/>
      <c r="BI117" s="124"/>
      <c r="BJ117" s="124"/>
      <c r="BK117" s="124"/>
      <c r="BL117" s="124"/>
      <c r="BM117" s="124"/>
      <c r="BN117" s="125"/>
      <c r="BO117" s="125"/>
      <c r="BP117" s="125"/>
      <c r="BQ117" s="125"/>
      <c r="BR117" s="125"/>
      <c r="BS117" s="125"/>
      <c r="BT117" s="125"/>
      <c r="BU117" s="125"/>
      <c r="BV117" s="124"/>
      <c r="BW117" s="124"/>
      <c r="BX117" s="124"/>
      <c r="BY117" s="124"/>
      <c r="BZ117" s="124"/>
      <c r="CA117" s="716" t="s">
        <v>29</v>
      </c>
      <c r="CB117" s="717"/>
      <c r="CC117" s="720"/>
      <c r="CD117" s="720"/>
      <c r="CE117" s="720"/>
      <c r="CF117" s="720"/>
      <c r="CG117" s="720"/>
      <c r="CH117" s="720"/>
      <c r="CI117" s="720"/>
      <c r="CJ117" s="720"/>
      <c r="CK117" s="720"/>
      <c r="CL117" s="720"/>
      <c r="CM117" s="720"/>
      <c r="CN117" s="721"/>
    </row>
    <row r="118" spans="2:93" ht="19.5" customHeight="1" x14ac:dyDescent="0.15">
      <c r="B118" s="101"/>
      <c r="C118" s="714">
        <f>IF(C27&lt;&gt;0,DAY(DATE(1989+$I$15,$M$15,$Q$15)+8),"")</f>
        <v>26</v>
      </c>
      <c r="D118" s="712"/>
      <c r="E118" s="715"/>
      <c r="F118" s="741" t="s">
        <v>15</v>
      </c>
      <c r="G118" s="722"/>
      <c r="H118" s="723"/>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716"/>
      <c r="CB118" s="717"/>
      <c r="CC118" s="720"/>
      <c r="CD118" s="720"/>
      <c r="CE118" s="720"/>
      <c r="CF118" s="720"/>
      <c r="CG118" s="720"/>
      <c r="CH118" s="720"/>
      <c r="CI118" s="720"/>
      <c r="CJ118" s="720"/>
      <c r="CK118" s="720"/>
      <c r="CL118" s="720"/>
      <c r="CM118" s="720"/>
      <c r="CN118" s="721"/>
    </row>
    <row r="119" spans="2:93" ht="19.5" customHeight="1" x14ac:dyDescent="0.15">
      <c r="B119" s="101"/>
      <c r="C119" s="714" t="s">
        <v>20</v>
      </c>
      <c r="D119" s="712"/>
      <c r="E119" s="715"/>
      <c r="F119" s="742"/>
      <c r="G119" s="724"/>
      <c r="H119" s="717"/>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2"/>
      <c r="AM119" s="92"/>
      <c r="AN119" s="92"/>
      <c r="AO119" s="92"/>
      <c r="AP119" s="92"/>
      <c r="AQ119" s="92"/>
      <c r="AR119" s="92"/>
      <c r="AS119" s="92"/>
      <c r="AT119" s="92"/>
      <c r="AU119" s="92"/>
      <c r="AV119" s="92"/>
      <c r="AW119" s="92"/>
      <c r="AX119" s="90"/>
      <c r="AY119" s="90"/>
      <c r="AZ119" s="90"/>
      <c r="BA119" s="90"/>
      <c r="BB119" s="90"/>
      <c r="BC119" s="90"/>
      <c r="BD119" s="90"/>
      <c r="BE119" s="90"/>
      <c r="BF119" s="90"/>
      <c r="BG119" s="90"/>
      <c r="BH119" s="90"/>
      <c r="BI119" s="90"/>
      <c r="BJ119" s="90"/>
      <c r="BK119" s="90"/>
      <c r="BL119" s="90"/>
      <c r="BM119" s="90"/>
      <c r="BN119" s="92"/>
      <c r="BO119" s="92"/>
      <c r="BP119" s="92"/>
      <c r="BQ119" s="92"/>
      <c r="BR119" s="90"/>
      <c r="BS119" s="90"/>
      <c r="BT119" s="90"/>
      <c r="BU119" s="92"/>
      <c r="BV119" s="90"/>
      <c r="BW119" s="90"/>
      <c r="BX119" s="90"/>
      <c r="BY119" s="90"/>
      <c r="BZ119" s="90"/>
      <c r="CA119" s="716"/>
      <c r="CB119" s="717"/>
      <c r="CC119" s="720"/>
      <c r="CD119" s="720"/>
      <c r="CE119" s="720"/>
      <c r="CF119" s="720"/>
      <c r="CG119" s="720"/>
      <c r="CH119" s="720"/>
      <c r="CI119" s="720"/>
      <c r="CJ119" s="720"/>
      <c r="CK119" s="720"/>
      <c r="CL119" s="720"/>
      <c r="CM119" s="720"/>
      <c r="CN119" s="721"/>
    </row>
    <row r="120" spans="2:93" ht="19.5" customHeight="1" x14ac:dyDescent="0.15">
      <c r="B120" s="101"/>
      <c r="C120" s="714" t="str">
        <f>IF(OR($I$15="",C116="",C118=""),"（   ）",TEXT(WEEKDAY(DATE(2018+$I$15,C116,C118)),"(aaa)"))</f>
        <v>(土)</v>
      </c>
      <c r="D120" s="712"/>
      <c r="E120" s="715"/>
      <c r="F120" s="126"/>
      <c r="G120" s="90"/>
      <c r="H120" s="127" t="s">
        <v>21</v>
      </c>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716"/>
      <c r="CB120" s="717"/>
      <c r="CC120" s="725"/>
      <c r="CD120" s="726"/>
      <c r="CE120" s="726"/>
      <c r="CF120" s="726"/>
      <c r="CG120" s="726"/>
      <c r="CH120" s="726"/>
      <c r="CI120" s="726"/>
      <c r="CJ120" s="726"/>
      <c r="CK120" s="726"/>
      <c r="CL120" s="726"/>
      <c r="CM120" s="726"/>
      <c r="CN120" s="727"/>
    </row>
    <row r="121" spans="2:93" ht="3" customHeight="1" x14ac:dyDescent="0.15">
      <c r="C121" s="137"/>
      <c r="D121" s="90"/>
      <c r="E121" s="105"/>
      <c r="F121" s="349"/>
      <c r="G121" s="349"/>
      <c r="H121" s="128"/>
      <c r="I121" s="105"/>
      <c r="J121" s="90"/>
      <c r="K121" s="90"/>
      <c r="L121" s="90"/>
      <c r="M121" s="105"/>
      <c r="N121" s="90"/>
      <c r="O121" s="90"/>
      <c r="P121" s="90"/>
      <c r="Q121" s="105"/>
      <c r="R121" s="90"/>
      <c r="S121" s="90"/>
      <c r="T121" s="90"/>
      <c r="U121" s="105"/>
      <c r="V121" s="90"/>
      <c r="W121" s="90"/>
      <c r="X121" s="90"/>
      <c r="Y121" s="90"/>
      <c r="Z121" s="111"/>
      <c r="AA121" s="90"/>
      <c r="AB121" s="90"/>
      <c r="AC121" s="105"/>
      <c r="AD121" s="90"/>
      <c r="AE121" s="90"/>
      <c r="AF121" s="90"/>
      <c r="AG121" s="90"/>
      <c r="AH121" s="111"/>
      <c r="AI121" s="90"/>
      <c r="AJ121" s="90"/>
      <c r="AK121" s="105"/>
      <c r="AL121" s="90"/>
      <c r="AM121" s="90"/>
      <c r="AN121" s="90"/>
      <c r="AO121" s="90"/>
      <c r="AP121" s="111"/>
      <c r="AQ121" s="90"/>
      <c r="AR121" s="90"/>
      <c r="AS121" s="105"/>
      <c r="AT121" s="90"/>
      <c r="AU121" s="90"/>
      <c r="AV121" s="90"/>
      <c r="AW121" s="105"/>
      <c r="AX121" s="90"/>
      <c r="AY121" s="90"/>
      <c r="AZ121" s="90"/>
      <c r="BA121" s="105"/>
      <c r="BB121" s="90"/>
      <c r="BC121" s="90"/>
      <c r="BD121" s="90"/>
      <c r="BE121" s="105"/>
      <c r="BF121" s="90"/>
      <c r="BG121" s="90"/>
      <c r="BH121" s="90"/>
      <c r="BI121" s="105"/>
      <c r="BJ121" s="90"/>
      <c r="BK121" s="90"/>
      <c r="BL121" s="90"/>
      <c r="BM121" s="90"/>
      <c r="BN121" s="111"/>
      <c r="BO121" s="90"/>
      <c r="BP121" s="90"/>
      <c r="BQ121" s="90"/>
      <c r="BR121" s="111"/>
      <c r="BS121" s="90"/>
      <c r="BT121" s="90"/>
      <c r="BU121" s="105"/>
      <c r="BV121" s="90"/>
      <c r="BW121" s="90"/>
      <c r="BX121" s="90"/>
      <c r="BY121" s="90"/>
      <c r="BZ121" s="111"/>
      <c r="CA121" s="716"/>
      <c r="CB121" s="717"/>
      <c r="CC121" s="728"/>
      <c r="CD121" s="712"/>
      <c r="CE121" s="712"/>
      <c r="CF121" s="712"/>
      <c r="CG121" s="712"/>
      <c r="CH121" s="712"/>
      <c r="CI121" s="712"/>
      <c r="CJ121" s="712"/>
      <c r="CK121" s="712"/>
      <c r="CL121" s="712"/>
      <c r="CM121" s="712"/>
      <c r="CN121" s="729"/>
    </row>
    <row r="122" spans="2:93" ht="3" customHeight="1" thickBot="1" x14ac:dyDescent="0.2">
      <c r="C122" s="138"/>
      <c r="D122" s="139"/>
      <c r="E122" s="140"/>
      <c r="F122" s="351"/>
      <c r="G122" s="351"/>
      <c r="H122" s="130"/>
      <c r="I122" s="94"/>
      <c r="J122" s="115"/>
      <c r="K122" s="93"/>
      <c r="L122" s="115"/>
      <c r="M122" s="93"/>
      <c r="N122" s="115"/>
      <c r="O122" s="93"/>
      <c r="P122" s="115"/>
      <c r="Q122" s="94"/>
      <c r="R122" s="93"/>
      <c r="S122" s="93"/>
      <c r="T122" s="115"/>
      <c r="U122" s="93"/>
      <c r="V122" s="115"/>
      <c r="W122" s="93"/>
      <c r="X122" s="115"/>
      <c r="Y122" s="93"/>
      <c r="Z122" s="115"/>
      <c r="AA122" s="93"/>
      <c r="AB122" s="115"/>
      <c r="AC122" s="93"/>
      <c r="AD122" s="115"/>
      <c r="AE122" s="93"/>
      <c r="AF122" s="115"/>
      <c r="AG122" s="93"/>
      <c r="AH122" s="115"/>
      <c r="AI122" s="93"/>
      <c r="AJ122" s="115"/>
      <c r="AK122" s="93"/>
      <c r="AL122" s="115"/>
      <c r="AM122" s="93"/>
      <c r="AN122" s="115"/>
      <c r="AO122" s="93"/>
      <c r="AP122" s="115"/>
      <c r="AQ122" s="94"/>
      <c r="AR122" s="93"/>
      <c r="AS122" s="93"/>
      <c r="AT122" s="115"/>
      <c r="AU122" s="93"/>
      <c r="AV122" s="115"/>
      <c r="AW122" s="93"/>
      <c r="AX122" s="115"/>
      <c r="AY122" s="93"/>
      <c r="AZ122" s="115"/>
      <c r="BA122" s="94"/>
      <c r="BB122" s="93"/>
      <c r="BC122" s="93"/>
      <c r="BD122" s="115"/>
      <c r="BE122" s="93"/>
      <c r="BF122" s="115"/>
      <c r="BG122" s="93"/>
      <c r="BH122" s="115"/>
      <c r="BI122" s="94"/>
      <c r="BJ122" s="93"/>
      <c r="BK122" s="93"/>
      <c r="BL122" s="115"/>
      <c r="BM122" s="93"/>
      <c r="BN122" s="115"/>
      <c r="BO122" s="93"/>
      <c r="BP122" s="115"/>
      <c r="BQ122" s="93"/>
      <c r="BR122" s="115"/>
      <c r="BS122" s="94"/>
      <c r="BT122" s="93"/>
      <c r="BU122" s="94"/>
      <c r="BV122" s="93"/>
      <c r="BW122" s="93"/>
      <c r="BX122" s="115"/>
      <c r="BY122" s="93"/>
      <c r="BZ122" s="115"/>
      <c r="CA122" s="718"/>
      <c r="CB122" s="719"/>
      <c r="CC122" s="730"/>
      <c r="CD122" s="731"/>
      <c r="CE122" s="731"/>
      <c r="CF122" s="731"/>
      <c r="CG122" s="731"/>
      <c r="CH122" s="731"/>
      <c r="CI122" s="731"/>
      <c r="CJ122" s="731"/>
      <c r="CK122" s="731"/>
      <c r="CL122" s="731"/>
      <c r="CM122" s="731"/>
      <c r="CN122" s="732"/>
    </row>
    <row r="123" spans="2:93" s="132" customFormat="1" ht="19.5" customHeight="1" x14ac:dyDescent="0.15">
      <c r="B123" s="357"/>
      <c r="C123" s="737" t="s">
        <v>411</v>
      </c>
      <c r="D123" s="726"/>
      <c r="E123" s="738"/>
      <c r="F123" s="741" t="s">
        <v>13</v>
      </c>
      <c r="G123" s="722"/>
      <c r="H123" s="723"/>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c r="BH123" s="121"/>
      <c r="BI123" s="121"/>
      <c r="BJ123" s="121"/>
      <c r="BK123" s="121"/>
      <c r="BL123" s="121"/>
      <c r="BM123" s="121"/>
      <c r="BN123" s="121"/>
      <c r="BO123" s="121"/>
      <c r="BP123" s="121"/>
      <c r="BQ123" s="121"/>
      <c r="BR123" s="121"/>
      <c r="BS123" s="121"/>
      <c r="BT123" s="121"/>
      <c r="BU123" s="121"/>
      <c r="BV123" s="121"/>
      <c r="BW123" s="121"/>
      <c r="BX123" s="121"/>
      <c r="BY123" s="121"/>
      <c r="BZ123" s="131"/>
      <c r="CA123" s="739" t="s">
        <v>7</v>
      </c>
      <c r="CB123" s="740"/>
      <c r="CC123" s="740"/>
      <c r="CD123" s="740"/>
      <c r="CE123" s="733" t="s">
        <v>5</v>
      </c>
      <c r="CF123" s="733"/>
      <c r="CG123" s="733"/>
      <c r="CH123" s="733"/>
      <c r="CI123" s="733"/>
      <c r="CJ123" s="733" t="s">
        <v>6</v>
      </c>
      <c r="CK123" s="733"/>
      <c r="CL123" s="733"/>
      <c r="CM123" s="733"/>
      <c r="CN123" s="734"/>
      <c r="CO123" s="315"/>
    </row>
    <row r="124" spans="2:93" s="132" customFormat="1" ht="19.5" customHeight="1" x14ac:dyDescent="0.15">
      <c r="B124" s="357"/>
      <c r="C124" s="714">
        <f>IF(C27&lt;&gt;0,MONTH(DATE(1988+$I$15,$M$15,$Q$15)+9),"")</f>
        <v>10</v>
      </c>
      <c r="D124" s="712"/>
      <c r="E124" s="715"/>
      <c r="F124" s="742"/>
      <c r="G124" s="724"/>
      <c r="H124" s="717"/>
      <c r="I124" s="92"/>
      <c r="J124" s="92"/>
      <c r="K124" s="92"/>
      <c r="L124" s="90"/>
      <c r="M124" s="90"/>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0"/>
      <c r="BD124" s="92"/>
      <c r="BE124" s="92"/>
      <c r="BF124" s="92"/>
      <c r="BG124" s="92"/>
      <c r="BH124" s="92"/>
      <c r="BI124" s="92"/>
      <c r="BJ124" s="92"/>
      <c r="BK124" s="92"/>
      <c r="BL124" s="92"/>
      <c r="BM124" s="92"/>
      <c r="BN124" s="92"/>
      <c r="BO124" s="92"/>
      <c r="BP124" s="92"/>
      <c r="BQ124" s="92"/>
      <c r="BR124" s="92"/>
      <c r="BS124" s="92"/>
      <c r="BT124" s="92"/>
      <c r="BU124" s="92"/>
      <c r="BV124" s="92"/>
      <c r="BW124" s="92"/>
      <c r="BX124" s="90"/>
      <c r="BY124" s="90"/>
      <c r="BZ124" s="105"/>
      <c r="CA124" s="735" t="s">
        <v>164</v>
      </c>
      <c r="CB124" s="736"/>
      <c r="CC124" s="736"/>
      <c r="CD124" s="736"/>
      <c r="CE124" s="720" t="s">
        <v>5</v>
      </c>
      <c r="CF124" s="720"/>
      <c r="CG124" s="720"/>
      <c r="CH124" s="720"/>
      <c r="CI124" s="720"/>
      <c r="CJ124" s="720" t="s">
        <v>6</v>
      </c>
      <c r="CK124" s="720"/>
      <c r="CL124" s="720"/>
      <c r="CM124" s="720"/>
      <c r="CN124" s="721"/>
      <c r="CO124" s="315"/>
    </row>
    <row r="125" spans="2:93" s="132" customFormat="1" ht="19.5" customHeight="1" x14ac:dyDescent="0.15">
      <c r="B125" s="357"/>
      <c r="C125" s="714" t="s">
        <v>19</v>
      </c>
      <c r="D125" s="712"/>
      <c r="E125" s="715"/>
      <c r="F125" s="122"/>
      <c r="G125" s="93"/>
      <c r="H125" s="123" t="s">
        <v>21</v>
      </c>
      <c r="I125" s="93"/>
      <c r="J125" s="125"/>
      <c r="K125" s="125"/>
      <c r="L125" s="124"/>
      <c r="M125" s="125"/>
      <c r="N125" s="125"/>
      <c r="O125" s="124"/>
      <c r="P125" s="124"/>
      <c r="Q125" s="124"/>
      <c r="R125" s="124"/>
      <c r="S125" s="124"/>
      <c r="T125" s="124"/>
      <c r="U125" s="125"/>
      <c r="V125" s="124"/>
      <c r="W125" s="124"/>
      <c r="X125" s="124"/>
      <c r="Y125" s="125"/>
      <c r="Z125" s="124"/>
      <c r="AA125" s="124"/>
      <c r="AB125" s="124"/>
      <c r="AC125" s="124"/>
      <c r="AD125" s="124"/>
      <c r="AE125" s="124"/>
      <c r="AF125" s="124"/>
      <c r="AG125" s="124"/>
      <c r="AH125" s="124"/>
      <c r="AI125" s="124"/>
      <c r="AJ125" s="124"/>
      <c r="AK125" s="124"/>
      <c r="AL125" s="124"/>
      <c r="AM125" s="125"/>
      <c r="AN125" s="124"/>
      <c r="AO125" s="124"/>
      <c r="AP125" s="124"/>
      <c r="AQ125" s="125"/>
      <c r="AR125" s="124"/>
      <c r="AS125" s="93"/>
      <c r="AT125" s="93"/>
      <c r="AU125" s="125"/>
      <c r="AV125" s="124"/>
      <c r="AW125" s="124"/>
      <c r="AX125" s="124"/>
      <c r="AY125" s="124"/>
      <c r="AZ125" s="124"/>
      <c r="BA125" s="125"/>
      <c r="BB125" s="124"/>
      <c r="BC125" s="125"/>
      <c r="BD125" s="124"/>
      <c r="BE125" s="124"/>
      <c r="BF125" s="124"/>
      <c r="BG125" s="124"/>
      <c r="BH125" s="124"/>
      <c r="BI125" s="124"/>
      <c r="BJ125" s="124"/>
      <c r="BK125" s="124"/>
      <c r="BL125" s="125"/>
      <c r="BM125" s="125"/>
      <c r="BN125" s="125"/>
      <c r="BO125" s="125"/>
      <c r="BP125" s="125"/>
      <c r="BQ125" s="125"/>
      <c r="BR125" s="125"/>
      <c r="BS125" s="125"/>
      <c r="BT125" s="125"/>
      <c r="BU125" s="125"/>
      <c r="BV125" s="124"/>
      <c r="BW125" s="124"/>
      <c r="BX125" s="124"/>
      <c r="BY125" s="124"/>
      <c r="BZ125" s="133"/>
      <c r="CA125" s="716" t="s">
        <v>29</v>
      </c>
      <c r="CB125" s="717"/>
      <c r="CC125" s="720"/>
      <c r="CD125" s="720"/>
      <c r="CE125" s="720"/>
      <c r="CF125" s="720"/>
      <c r="CG125" s="720"/>
      <c r="CH125" s="720"/>
      <c r="CI125" s="720"/>
      <c r="CJ125" s="720"/>
      <c r="CK125" s="720"/>
      <c r="CL125" s="720"/>
      <c r="CM125" s="720"/>
      <c r="CN125" s="721"/>
      <c r="CO125" s="315"/>
    </row>
    <row r="126" spans="2:93" s="132" customFormat="1" ht="19.5" customHeight="1" x14ac:dyDescent="0.15">
      <c r="B126" s="357"/>
      <c r="C126" s="714">
        <f>IF(C27&lt;&gt;0,DAY(DATE(1989+$I$15,$M$15,$Q$15)+9),"")</f>
        <v>27</v>
      </c>
      <c r="D126" s="712"/>
      <c r="E126" s="715"/>
      <c r="F126" s="741" t="s">
        <v>15</v>
      </c>
      <c r="G126" s="722"/>
      <c r="H126" s="723"/>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90"/>
      <c r="AT126" s="90"/>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1"/>
      <c r="BQ126" s="121"/>
      <c r="BR126" s="121"/>
      <c r="BS126" s="121"/>
      <c r="BT126" s="121"/>
      <c r="BU126" s="121"/>
      <c r="BV126" s="121"/>
      <c r="BW126" s="121"/>
      <c r="BX126" s="121"/>
      <c r="BY126" s="121"/>
      <c r="BZ126" s="131"/>
      <c r="CA126" s="716"/>
      <c r="CB126" s="717"/>
      <c r="CC126" s="720"/>
      <c r="CD126" s="720"/>
      <c r="CE126" s="720"/>
      <c r="CF126" s="720"/>
      <c r="CG126" s="720"/>
      <c r="CH126" s="720"/>
      <c r="CI126" s="720"/>
      <c r="CJ126" s="720"/>
      <c r="CK126" s="720"/>
      <c r="CL126" s="720"/>
      <c r="CM126" s="720"/>
      <c r="CN126" s="721"/>
      <c r="CO126" s="315"/>
    </row>
    <row r="127" spans="2:93" s="132" customFormat="1" ht="19.5" customHeight="1" x14ac:dyDescent="0.15">
      <c r="B127" s="357"/>
      <c r="C127" s="714" t="s">
        <v>20</v>
      </c>
      <c r="D127" s="712"/>
      <c r="E127" s="715"/>
      <c r="F127" s="742"/>
      <c r="G127" s="724"/>
      <c r="H127" s="717"/>
      <c r="I127" s="92"/>
      <c r="J127" s="92"/>
      <c r="K127" s="92"/>
      <c r="L127" s="90"/>
      <c r="M127" s="90"/>
      <c r="N127" s="90"/>
      <c r="O127" s="90"/>
      <c r="P127" s="90"/>
      <c r="Q127" s="90"/>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0"/>
      <c r="AS127" s="90"/>
      <c r="AT127" s="90"/>
      <c r="AU127" s="90"/>
      <c r="AV127" s="92"/>
      <c r="AW127" s="92"/>
      <c r="AX127" s="92"/>
      <c r="AY127" s="92"/>
      <c r="AZ127" s="92"/>
      <c r="BA127" s="92"/>
      <c r="BB127" s="90"/>
      <c r="BC127" s="90"/>
      <c r="BD127" s="90"/>
      <c r="BE127" s="90"/>
      <c r="BF127" s="90"/>
      <c r="BG127" s="90"/>
      <c r="BH127" s="90"/>
      <c r="BI127" s="90"/>
      <c r="BJ127" s="90"/>
      <c r="BK127" s="90"/>
      <c r="BL127" s="92"/>
      <c r="BM127" s="92"/>
      <c r="BN127" s="92"/>
      <c r="BO127" s="92"/>
      <c r="BP127" s="92"/>
      <c r="BQ127" s="92"/>
      <c r="BR127" s="90"/>
      <c r="BS127" s="90"/>
      <c r="BT127" s="90"/>
      <c r="BU127" s="90"/>
      <c r="BV127" s="90"/>
      <c r="BW127" s="90"/>
      <c r="BX127" s="90"/>
      <c r="BY127" s="90"/>
      <c r="BZ127" s="105"/>
      <c r="CA127" s="716"/>
      <c r="CB127" s="717"/>
      <c r="CC127" s="720"/>
      <c r="CD127" s="720"/>
      <c r="CE127" s="720"/>
      <c r="CF127" s="720"/>
      <c r="CG127" s="720"/>
      <c r="CH127" s="720"/>
      <c r="CI127" s="720"/>
      <c r="CJ127" s="720"/>
      <c r="CK127" s="720"/>
      <c r="CL127" s="720"/>
      <c r="CM127" s="720"/>
      <c r="CN127" s="721"/>
      <c r="CO127" s="315"/>
    </row>
    <row r="128" spans="2:93" s="132" customFormat="1" ht="19.5" customHeight="1" x14ac:dyDescent="0.15">
      <c r="B128" s="357"/>
      <c r="C128" s="714" t="str">
        <f>IF(OR($I$15="",C124="",C126=""),"（   ）",TEXT(WEEKDAY(DATE(2018+$I$15,C124,C126)),"(aaa)"))</f>
        <v>(日)</v>
      </c>
      <c r="D128" s="712"/>
      <c r="E128" s="715"/>
      <c r="F128" s="134"/>
      <c r="G128" s="90"/>
      <c r="H128" s="127" t="s">
        <v>21</v>
      </c>
      <c r="I128" s="90"/>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33"/>
      <c r="CA128" s="716"/>
      <c r="CB128" s="717"/>
      <c r="CC128" s="725"/>
      <c r="CD128" s="726"/>
      <c r="CE128" s="726"/>
      <c r="CF128" s="726"/>
      <c r="CG128" s="726"/>
      <c r="CH128" s="726"/>
      <c r="CI128" s="726"/>
      <c r="CJ128" s="726"/>
      <c r="CK128" s="726"/>
      <c r="CL128" s="726"/>
      <c r="CM128" s="726"/>
      <c r="CN128" s="727"/>
      <c r="CO128" s="315"/>
    </row>
    <row r="129" spans="2:93" s="132" customFormat="1" ht="3" customHeight="1" x14ac:dyDescent="0.15">
      <c r="B129" s="357"/>
      <c r="C129" s="349"/>
      <c r="D129" s="349"/>
      <c r="E129" s="128"/>
      <c r="F129" s="349"/>
      <c r="G129" s="349"/>
      <c r="H129" s="128"/>
      <c r="I129" s="90"/>
      <c r="J129" s="111"/>
      <c r="K129" s="90"/>
      <c r="L129" s="90"/>
      <c r="M129" s="105"/>
      <c r="N129" s="90"/>
      <c r="O129" s="90"/>
      <c r="P129" s="90"/>
      <c r="Q129" s="105"/>
      <c r="R129" s="90"/>
      <c r="S129" s="90"/>
      <c r="T129" s="90"/>
      <c r="U129" s="105"/>
      <c r="V129" s="90"/>
      <c r="W129" s="90"/>
      <c r="X129" s="90"/>
      <c r="Y129" s="90"/>
      <c r="Z129" s="111"/>
      <c r="AA129" s="90"/>
      <c r="AB129" s="90"/>
      <c r="AC129" s="105"/>
      <c r="AD129" s="90"/>
      <c r="AE129" s="90"/>
      <c r="AF129" s="90"/>
      <c r="AG129" s="90"/>
      <c r="AH129" s="111"/>
      <c r="AI129" s="90"/>
      <c r="AJ129" s="90"/>
      <c r="AK129" s="105"/>
      <c r="AL129" s="90"/>
      <c r="AM129" s="90"/>
      <c r="AN129" s="90"/>
      <c r="AO129" s="90"/>
      <c r="AP129" s="111"/>
      <c r="AQ129" s="90"/>
      <c r="AR129" s="90"/>
      <c r="AS129" s="105"/>
      <c r="AT129" s="90"/>
      <c r="AU129" s="90"/>
      <c r="AV129" s="90"/>
      <c r="AW129" s="105"/>
      <c r="AX129" s="90"/>
      <c r="AY129" s="90"/>
      <c r="AZ129" s="90"/>
      <c r="BA129" s="105"/>
      <c r="BB129" s="90"/>
      <c r="BC129" s="90"/>
      <c r="BD129" s="90"/>
      <c r="BE129" s="105"/>
      <c r="BF129" s="90"/>
      <c r="BG129" s="90"/>
      <c r="BH129" s="90"/>
      <c r="BI129" s="105"/>
      <c r="BJ129" s="90"/>
      <c r="BK129" s="90"/>
      <c r="BL129" s="90"/>
      <c r="BM129" s="90"/>
      <c r="BN129" s="111"/>
      <c r="BO129" s="90"/>
      <c r="BP129" s="90"/>
      <c r="BQ129" s="105"/>
      <c r="BR129" s="90"/>
      <c r="BS129" s="90"/>
      <c r="BT129" s="90"/>
      <c r="BU129" s="105"/>
      <c r="BV129" s="90"/>
      <c r="BW129" s="90"/>
      <c r="BX129" s="90"/>
      <c r="BY129" s="105"/>
      <c r="BZ129" s="135"/>
      <c r="CA129" s="716"/>
      <c r="CB129" s="717"/>
      <c r="CC129" s="728"/>
      <c r="CD129" s="712"/>
      <c r="CE129" s="712"/>
      <c r="CF129" s="712"/>
      <c r="CG129" s="712"/>
      <c r="CH129" s="712"/>
      <c r="CI129" s="712"/>
      <c r="CJ129" s="712"/>
      <c r="CK129" s="712"/>
      <c r="CL129" s="712"/>
      <c r="CM129" s="712"/>
      <c r="CN129" s="729"/>
      <c r="CO129" s="315"/>
    </row>
    <row r="130" spans="2:93" s="132" customFormat="1" ht="3" customHeight="1" thickBot="1" x14ac:dyDescent="0.2">
      <c r="B130" s="357"/>
      <c r="C130" s="351"/>
      <c r="D130" s="351"/>
      <c r="E130" s="130"/>
      <c r="F130" s="351"/>
      <c r="G130" s="351"/>
      <c r="H130" s="130"/>
      <c r="I130" s="93"/>
      <c r="J130" s="115"/>
      <c r="K130" s="94"/>
      <c r="L130" s="115"/>
      <c r="M130" s="93"/>
      <c r="N130" s="115"/>
      <c r="O130" s="93"/>
      <c r="P130" s="115"/>
      <c r="Q130" s="93"/>
      <c r="R130" s="115"/>
      <c r="S130" s="93"/>
      <c r="T130" s="115"/>
      <c r="U130" s="93"/>
      <c r="V130" s="115"/>
      <c r="W130" s="93"/>
      <c r="X130" s="115"/>
      <c r="Y130" s="93"/>
      <c r="Z130" s="115"/>
      <c r="AA130" s="93"/>
      <c r="AB130" s="115"/>
      <c r="AC130" s="94"/>
      <c r="AD130" s="115"/>
      <c r="AE130" s="93"/>
      <c r="AF130" s="115"/>
      <c r="AG130" s="93"/>
      <c r="AH130" s="115"/>
      <c r="AI130" s="93"/>
      <c r="AJ130" s="115"/>
      <c r="AK130" s="93"/>
      <c r="AL130" s="115"/>
      <c r="AM130" s="93"/>
      <c r="AN130" s="115"/>
      <c r="AO130" s="93"/>
      <c r="AP130" s="115"/>
      <c r="AQ130" s="94"/>
      <c r="AR130" s="93"/>
      <c r="AS130" s="93"/>
      <c r="AT130" s="115"/>
      <c r="AU130" s="93"/>
      <c r="AV130" s="115"/>
      <c r="AW130" s="93"/>
      <c r="AX130" s="115"/>
      <c r="AY130" s="93"/>
      <c r="AZ130" s="115"/>
      <c r="BA130" s="93"/>
      <c r="BB130" s="115"/>
      <c r="BC130" s="94"/>
      <c r="BD130" s="93"/>
      <c r="BE130" s="93"/>
      <c r="BF130" s="115"/>
      <c r="BG130" s="93"/>
      <c r="BH130" s="115"/>
      <c r="BI130" s="93"/>
      <c r="BJ130" s="115"/>
      <c r="BK130" s="94"/>
      <c r="BL130" s="93"/>
      <c r="BM130" s="93"/>
      <c r="BN130" s="115"/>
      <c r="BO130" s="93"/>
      <c r="BP130" s="115"/>
      <c r="BQ130" s="94"/>
      <c r="BR130" s="93"/>
      <c r="BS130" s="93"/>
      <c r="BT130" s="115"/>
      <c r="BU130" s="94"/>
      <c r="BV130" s="93"/>
      <c r="BW130" s="94"/>
      <c r="BX130" s="93"/>
      <c r="BY130" s="94"/>
      <c r="BZ130" s="136"/>
      <c r="CA130" s="718"/>
      <c r="CB130" s="719"/>
      <c r="CC130" s="730"/>
      <c r="CD130" s="731"/>
      <c r="CE130" s="731"/>
      <c r="CF130" s="731"/>
      <c r="CG130" s="731"/>
      <c r="CH130" s="731"/>
      <c r="CI130" s="731"/>
      <c r="CJ130" s="731"/>
      <c r="CK130" s="731"/>
      <c r="CL130" s="731"/>
      <c r="CM130" s="731"/>
      <c r="CN130" s="732"/>
      <c r="CO130" s="315"/>
    </row>
    <row r="131" spans="2:93" s="132" customFormat="1" ht="19.5" customHeight="1" x14ac:dyDescent="0.15">
      <c r="B131" s="357"/>
      <c r="C131" s="737" t="s">
        <v>412</v>
      </c>
      <c r="D131" s="726"/>
      <c r="E131" s="738"/>
      <c r="F131" s="722" t="s">
        <v>13</v>
      </c>
      <c r="G131" s="722"/>
      <c r="H131" s="723"/>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c r="BH131" s="121"/>
      <c r="BI131" s="121"/>
      <c r="BJ131" s="121"/>
      <c r="BK131" s="121"/>
      <c r="BL131" s="121"/>
      <c r="BM131" s="121"/>
      <c r="BN131" s="121"/>
      <c r="BO131" s="121"/>
      <c r="BP131" s="121"/>
      <c r="BQ131" s="121"/>
      <c r="BR131" s="121"/>
      <c r="BS131" s="121"/>
      <c r="BT131" s="121"/>
      <c r="BU131" s="121"/>
      <c r="BV131" s="121"/>
      <c r="BW131" s="121"/>
      <c r="BX131" s="121"/>
      <c r="BY131" s="121"/>
      <c r="BZ131" s="131"/>
      <c r="CA131" s="739" t="s">
        <v>7</v>
      </c>
      <c r="CB131" s="740"/>
      <c r="CC131" s="740"/>
      <c r="CD131" s="740"/>
      <c r="CE131" s="733" t="s">
        <v>5</v>
      </c>
      <c r="CF131" s="733"/>
      <c r="CG131" s="733"/>
      <c r="CH131" s="733"/>
      <c r="CI131" s="733"/>
      <c r="CJ131" s="733" t="s">
        <v>6</v>
      </c>
      <c r="CK131" s="733"/>
      <c r="CL131" s="733"/>
      <c r="CM131" s="733"/>
      <c r="CN131" s="734"/>
      <c r="CO131" s="315"/>
    </row>
    <row r="132" spans="2:93" s="132" customFormat="1" ht="19.5" customHeight="1" x14ac:dyDescent="0.15">
      <c r="B132" s="357"/>
      <c r="C132" s="714">
        <f>IF(C27&lt;&gt;0,MONTH(DATE(1988+$I$15,$M$15,$Q$15)+10),"")</f>
        <v>10</v>
      </c>
      <c r="D132" s="712"/>
      <c r="E132" s="715"/>
      <c r="F132" s="724"/>
      <c r="G132" s="724"/>
      <c r="H132" s="717"/>
      <c r="I132" s="92"/>
      <c r="J132" s="92"/>
      <c r="K132" s="92"/>
      <c r="L132" s="90"/>
      <c r="M132" s="90"/>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0"/>
      <c r="BC132" s="90"/>
      <c r="BD132" s="90"/>
      <c r="BE132" s="92"/>
      <c r="BF132" s="90"/>
      <c r="BG132" s="90"/>
      <c r="BH132" s="90"/>
      <c r="BI132" s="90"/>
      <c r="BJ132" s="90"/>
      <c r="BK132" s="90"/>
      <c r="BL132" s="90"/>
      <c r="BM132" s="90"/>
      <c r="BN132" s="90"/>
      <c r="BO132" s="90"/>
      <c r="BP132" s="90"/>
      <c r="BQ132" s="90"/>
      <c r="BR132" s="90"/>
      <c r="BS132" s="90"/>
      <c r="BT132" s="90"/>
      <c r="BU132" s="90"/>
      <c r="BV132" s="90"/>
      <c r="BW132" s="90"/>
      <c r="BX132" s="90"/>
      <c r="BY132" s="90"/>
      <c r="BZ132" s="105"/>
      <c r="CA132" s="735" t="s">
        <v>164</v>
      </c>
      <c r="CB132" s="736"/>
      <c r="CC132" s="736"/>
      <c r="CD132" s="736"/>
      <c r="CE132" s="720" t="s">
        <v>5</v>
      </c>
      <c r="CF132" s="720"/>
      <c r="CG132" s="720"/>
      <c r="CH132" s="720"/>
      <c r="CI132" s="720"/>
      <c r="CJ132" s="720" t="s">
        <v>6</v>
      </c>
      <c r="CK132" s="720"/>
      <c r="CL132" s="720"/>
      <c r="CM132" s="720"/>
      <c r="CN132" s="721"/>
      <c r="CO132" s="315"/>
    </row>
    <row r="133" spans="2:93" s="132" customFormat="1" ht="19.5" customHeight="1" x14ac:dyDescent="0.15">
      <c r="B133" s="357"/>
      <c r="C133" s="714" t="s">
        <v>19</v>
      </c>
      <c r="D133" s="712"/>
      <c r="E133" s="715"/>
      <c r="F133" s="122"/>
      <c r="G133" s="93"/>
      <c r="H133" s="123" t="s">
        <v>21</v>
      </c>
      <c r="I133" s="93"/>
      <c r="J133" s="125"/>
      <c r="K133" s="125"/>
      <c r="L133" s="124"/>
      <c r="M133" s="125"/>
      <c r="N133" s="125"/>
      <c r="O133" s="124"/>
      <c r="P133" s="124"/>
      <c r="Q133" s="125"/>
      <c r="R133" s="124"/>
      <c r="S133" s="124"/>
      <c r="T133" s="124"/>
      <c r="U133" s="125"/>
      <c r="V133" s="124"/>
      <c r="W133" s="125"/>
      <c r="X133" s="125"/>
      <c r="Y133" s="125"/>
      <c r="Z133" s="125"/>
      <c r="AA133" s="125"/>
      <c r="AB133" s="125"/>
      <c r="AC133" s="125"/>
      <c r="AD133" s="125"/>
      <c r="AE133" s="125"/>
      <c r="AF133" s="125"/>
      <c r="AG133" s="125"/>
      <c r="AH133" s="125"/>
      <c r="AI133" s="125"/>
      <c r="AJ133" s="125"/>
      <c r="AK133" s="125"/>
      <c r="AL133" s="125"/>
      <c r="AM133" s="125"/>
      <c r="AN133" s="124"/>
      <c r="AO133" s="93"/>
      <c r="AP133" s="93"/>
      <c r="AQ133" s="125"/>
      <c r="AR133" s="125"/>
      <c r="AS133" s="125"/>
      <c r="AT133" s="125"/>
      <c r="AU133" s="125"/>
      <c r="AV133" s="125"/>
      <c r="AW133" s="125"/>
      <c r="AX133" s="124"/>
      <c r="AY133" s="125"/>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33"/>
      <c r="CA133" s="716" t="s">
        <v>29</v>
      </c>
      <c r="CB133" s="717"/>
      <c r="CC133" s="720"/>
      <c r="CD133" s="720"/>
      <c r="CE133" s="720"/>
      <c r="CF133" s="720"/>
      <c r="CG133" s="720"/>
      <c r="CH133" s="720"/>
      <c r="CI133" s="720"/>
      <c r="CJ133" s="720"/>
      <c r="CK133" s="720"/>
      <c r="CL133" s="720"/>
      <c r="CM133" s="720"/>
      <c r="CN133" s="721"/>
      <c r="CO133" s="315"/>
    </row>
    <row r="134" spans="2:93" s="132" customFormat="1" ht="19.5" customHeight="1" x14ac:dyDescent="0.15">
      <c r="B134" s="357"/>
      <c r="C134" s="714">
        <f>IF(C27&lt;&gt;0,DAY(DATE(1989+$I$15,$M$15,$Q$15)+105),"")</f>
        <v>31</v>
      </c>
      <c r="D134" s="712"/>
      <c r="E134" s="715"/>
      <c r="F134" s="722" t="s">
        <v>15</v>
      </c>
      <c r="G134" s="722"/>
      <c r="H134" s="723"/>
      <c r="I134" s="121"/>
      <c r="J134" s="121"/>
      <c r="K134" s="121"/>
      <c r="L134" s="121"/>
      <c r="M134" s="121"/>
      <c r="N134" s="121"/>
      <c r="O134" s="121"/>
      <c r="P134" s="121"/>
      <c r="Q134" s="121"/>
      <c r="R134" s="121"/>
      <c r="S134" s="121"/>
      <c r="T134" s="121"/>
      <c r="U134" s="121"/>
      <c r="V134" s="121"/>
      <c r="W134" s="121"/>
      <c r="X134" s="356"/>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31"/>
      <c r="CA134" s="716"/>
      <c r="CB134" s="717"/>
      <c r="CC134" s="720"/>
      <c r="CD134" s="720"/>
      <c r="CE134" s="720"/>
      <c r="CF134" s="720"/>
      <c r="CG134" s="720"/>
      <c r="CH134" s="720"/>
      <c r="CI134" s="720"/>
      <c r="CJ134" s="720"/>
      <c r="CK134" s="720"/>
      <c r="CL134" s="720"/>
      <c r="CM134" s="720"/>
      <c r="CN134" s="721"/>
      <c r="CO134" s="315"/>
    </row>
    <row r="135" spans="2:93" s="132" customFormat="1" ht="19.5" customHeight="1" x14ac:dyDescent="0.15">
      <c r="B135" s="357"/>
      <c r="C135" s="714" t="s">
        <v>20</v>
      </c>
      <c r="D135" s="712"/>
      <c r="E135" s="715"/>
      <c r="F135" s="724"/>
      <c r="G135" s="724"/>
      <c r="H135" s="717"/>
      <c r="I135" s="92"/>
      <c r="J135" s="92"/>
      <c r="K135" s="92"/>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105"/>
      <c r="CA135" s="716"/>
      <c r="CB135" s="717"/>
      <c r="CC135" s="720"/>
      <c r="CD135" s="720"/>
      <c r="CE135" s="720"/>
      <c r="CF135" s="720"/>
      <c r="CG135" s="720"/>
      <c r="CH135" s="720"/>
      <c r="CI135" s="720"/>
      <c r="CJ135" s="720"/>
      <c r="CK135" s="720"/>
      <c r="CL135" s="720"/>
      <c r="CM135" s="720"/>
      <c r="CN135" s="721"/>
      <c r="CO135" s="315"/>
    </row>
    <row r="136" spans="2:93" s="132" customFormat="1" ht="19.5" customHeight="1" x14ac:dyDescent="0.15">
      <c r="B136" s="357"/>
      <c r="C136" s="714" t="str">
        <f>IF(OR($I$15="",C132="",C134=""),"（   ）",TEXT(WEEKDAY(DATE(2018+$I$15,C132,C134)),"(aaa)"))</f>
        <v>(木)</v>
      </c>
      <c r="D136" s="712"/>
      <c r="E136" s="715"/>
      <c r="F136" s="134"/>
      <c r="G136" s="90"/>
      <c r="H136" s="127" t="s">
        <v>21</v>
      </c>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33"/>
      <c r="CA136" s="716"/>
      <c r="CB136" s="717"/>
      <c r="CC136" s="725"/>
      <c r="CD136" s="726"/>
      <c r="CE136" s="726"/>
      <c r="CF136" s="726"/>
      <c r="CG136" s="726"/>
      <c r="CH136" s="726"/>
      <c r="CI136" s="726"/>
      <c r="CJ136" s="726"/>
      <c r="CK136" s="726"/>
      <c r="CL136" s="726"/>
      <c r="CM136" s="726"/>
      <c r="CN136" s="727"/>
      <c r="CO136" s="315"/>
    </row>
    <row r="137" spans="2:93" ht="3" customHeight="1" x14ac:dyDescent="0.15">
      <c r="C137" s="137"/>
      <c r="D137" s="90"/>
      <c r="E137" s="105"/>
      <c r="F137" s="90"/>
      <c r="G137" s="134"/>
      <c r="H137" s="128"/>
      <c r="I137" s="90"/>
      <c r="J137" s="111"/>
      <c r="K137" s="90"/>
      <c r="L137" s="90"/>
      <c r="M137" s="105"/>
      <c r="N137" s="90"/>
      <c r="O137" s="90"/>
      <c r="P137" s="90"/>
      <c r="Q137" s="105"/>
      <c r="R137" s="90"/>
      <c r="S137" s="90"/>
      <c r="T137" s="90"/>
      <c r="U137" s="105"/>
      <c r="V137" s="90"/>
      <c r="W137" s="90"/>
      <c r="X137" s="90"/>
      <c r="Y137" s="90"/>
      <c r="Z137" s="111"/>
      <c r="AA137" s="90"/>
      <c r="AB137" s="90"/>
      <c r="AC137" s="105"/>
      <c r="AD137" s="90"/>
      <c r="AE137" s="90"/>
      <c r="AF137" s="90"/>
      <c r="AG137" s="90"/>
      <c r="AH137" s="111"/>
      <c r="AI137" s="90"/>
      <c r="AJ137" s="90"/>
      <c r="AK137" s="105"/>
      <c r="AL137" s="90"/>
      <c r="AM137" s="90"/>
      <c r="AN137" s="90"/>
      <c r="AO137" s="90"/>
      <c r="AP137" s="111"/>
      <c r="AQ137" s="90"/>
      <c r="AR137" s="90"/>
      <c r="AS137" s="105"/>
      <c r="AT137" s="90"/>
      <c r="AU137" s="90"/>
      <c r="AV137" s="90"/>
      <c r="AW137" s="105"/>
      <c r="AX137" s="90"/>
      <c r="AY137" s="90"/>
      <c r="AZ137" s="90"/>
      <c r="BA137" s="105"/>
      <c r="BB137" s="90"/>
      <c r="BC137" s="90"/>
      <c r="BD137" s="90"/>
      <c r="BE137" s="105"/>
      <c r="BF137" s="90"/>
      <c r="BG137" s="90"/>
      <c r="BH137" s="90"/>
      <c r="BI137" s="105"/>
      <c r="BJ137" s="90"/>
      <c r="BK137" s="90"/>
      <c r="BL137" s="90"/>
      <c r="BM137" s="90"/>
      <c r="BN137" s="111"/>
      <c r="BO137" s="90"/>
      <c r="BP137" s="90"/>
      <c r="BQ137" s="105"/>
      <c r="BR137" s="90"/>
      <c r="BS137" s="90">
        <v>2</v>
      </c>
      <c r="BT137" s="90"/>
      <c r="BU137" s="105"/>
      <c r="BV137" s="90"/>
      <c r="BW137" s="90"/>
      <c r="BX137" s="90"/>
      <c r="BY137" s="105"/>
      <c r="BZ137" s="135"/>
      <c r="CA137" s="716"/>
      <c r="CB137" s="717"/>
      <c r="CC137" s="728"/>
      <c r="CD137" s="712"/>
      <c r="CE137" s="712"/>
      <c r="CF137" s="712"/>
      <c r="CG137" s="712"/>
      <c r="CH137" s="712"/>
      <c r="CI137" s="712"/>
      <c r="CJ137" s="712"/>
      <c r="CK137" s="712"/>
      <c r="CL137" s="712"/>
      <c r="CM137" s="712"/>
      <c r="CN137" s="729"/>
    </row>
    <row r="138" spans="2:93" ht="3" customHeight="1" thickBot="1" x14ac:dyDescent="0.2">
      <c r="C138" s="138"/>
      <c r="D138" s="139"/>
      <c r="E138" s="140"/>
      <c r="F138" s="139"/>
      <c r="G138" s="141"/>
      <c r="H138" s="142"/>
      <c r="I138" s="139"/>
      <c r="J138" s="143"/>
      <c r="K138" s="140"/>
      <c r="L138" s="143"/>
      <c r="M138" s="139"/>
      <c r="N138" s="143"/>
      <c r="O138" s="139"/>
      <c r="P138" s="143"/>
      <c r="Q138" s="139"/>
      <c r="R138" s="143"/>
      <c r="S138" s="139"/>
      <c r="T138" s="143"/>
      <c r="U138" s="139"/>
      <c r="V138" s="143"/>
      <c r="W138" s="139"/>
      <c r="X138" s="143"/>
      <c r="Y138" s="139"/>
      <c r="Z138" s="143"/>
      <c r="AA138" s="139"/>
      <c r="AB138" s="143"/>
      <c r="AC138" s="140"/>
      <c r="AD138" s="143"/>
      <c r="AE138" s="139"/>
      <c r="AF138" s="143"/>
      <c r="AG138" s="139"/>
      <c r="AH138" s="143"/>
      <c r="AI138" s="139"/>
      <c r="AJ138" s="143"/>
      <c r="AK138" s="139"/>
      <c r="AL138" s="143"/>
      <c r="AM138" s="139"/>
      <c r="AN138" s="143"/>
      <c r="AO138" s="139"/>
      <c r="AP138" s="143"/>
      <c r="AQ138" s="139"/>
      <c r="AR138" s="143"/>
      <c r="AS138" s="139"/>
      <c r="AT138" s="143"/>
      <c r="AU138" s="139"/>
      <c r="AV138" s="143"/>
      <c r="AW138" s="139"/>
      <c r="AX138" s="143"/>
      <c r="AY138" s="139"/>
      <c r="AZ138" s="143"/>
      <c r="BA138" s="139"/>
      <c r="BB138" s="143"/>
      <c r="BC138" s="140"/>
      <c r="BD138" s="139"/>
      <c r="BE138" s="139"/>
      <c r="BF138" s="143"/>
      <c r="BG138" s="139"/>
      <c r="BH138" s="143"/>
      <c r="BI138" s="139"/>
      <c r="BJ138" s="143"/>
      <c r="BK138" s="140"/>
      <c r="BL138" s="139"/>
      <c r="BM138" s="139"/>
      <c r="BN138" s="143"/>
      <c r="BO138" s="139"/>
      <c r="BP138" s="143"/>
      <c r="BQ138" s="140"/>
      <c r="BR138" s="139"/>
      <c r="BS138" s="139"/>
      <c r="BT138" s="143"/>
      <c r="BU138" s="140"/>
      <c r="BV138" s="139"/>
      <c r="BW138" s="140"/>
      <c r="BX138" s="139"/>
      <c r="BY138" s="140"/>
      <c r="BZ138" s="144"/>
      <c r="CA138" s="718"/>
      <c r="CB138" s="719"/>
      <c r="CC138" s="730"/>
      <c r="CD138" s="731"/>
      <c r="CE138" s="731"/>
      <c r="CF138" s="731"/>
      <c r="CG138" s="731"/>
      <c r="CH138" s="731"/>
      <c r="CI138" s="731"/>
      <c r="CJ138" s="731"/>
      <c r="CK138" s="731"/>
      <c r="CL138" s="731"/>
      <c r="CM138" s="731"/>
      <c r="CN138" s="732"/>
    </row>
    <row r="139" spans="2:93" ht="19.5" customHeight="1" x14ac:dyDescent="0.15">
      <c r="C139" s="737" t="s">
        <v>413</v>
      </c>
      <c r="D139" s="726"/>
      <c r="E139" s="738"/>
      <c r="F139" s="722" t="s">
        <v>13</v>
      </c>
      <c r="G139" s="722"/>
      <c r="H139" s="723"/>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31"/>
      <c r="CA139" s="739" t="s">
        <v>7</v>
      </c>
      <c r="CB139" s="740"/>
      <c r="CC139" s="740"/>
      <c r="CD139" s="740"/>
      <c r="CE139" s="733" t="s">
        <v>5</v>
      </c>
      <c r="CF139" s="733"/>
      <c r="CG139" s="733"/>
      <c r="CH139" s="733"/>
      <c r="CI139" s="733"/>
      <c r="CJ139" s="733" t="s">
        <v>6</v>
      </c>
      <c r="CK139" s="733"/>
      <c r="CL139" s="733"/>
      <c r="CM139" s="733"/>
      <c r="CN139" s="734"/>
    </row>
    <row r="140" spans="2:93" ht="19.5" customHeight="1" x14ac:dyDescent="0.15">
      <c r="B140" s="101"/>
      <c r="C140" s="714">
        <f>IF(C27&lt;&gt;0,MONTH(DATE(1988+$I$15,$M$15,$Q$15)+11),"")</f>
        <v>10</v>
      </c>
      <c r="D140" s="712"/>
      <c r="E140" s="715"/>
      <c r="F140" s="724"/>
      <c r="G140" s="724"/>
      <c r="H140" s="717"/>
      <c r="I140" s="92"/>
      <c r="J140" s="92"/>
      <c r="K140" s="92"/>
      <c r="L140" s="90"/>
      <c r="M140" s="90"/>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0"/>
      <c r="BC140" s="90"/>
      <c r="BD140" s="90"/>
      <c r="BE140" s="92"/>
      <c r="BF140" s="90"/>
      <c r="BG140" s="90"/>
      <c r="BH140" s="90"/>
      <c r="BI140" s="90"/>
      <c r="BJ140" s="90"/>
      <c r="BK140" s="90"/>
      <c r="BL140" s="90"/>
      <c r="BM140" s="90"/>
      <c r="BN140" s="90"/>
      <c r="BO140" s="90"/>
      <c r="BP140" s="90"/>
      <c r="BQ140" s="90"/>
      <c r="BR140" s="90"/>
      <c r="BS140" s="90"/>
      <c r="BT140" s="90"/>
      <c r="BU140" s="90"/>
      <c r="BV140" s="90"/>
      <c r="BW140" s="90"/>
      <c r="BX140" s="90"/>
      <c r="BY140" s="90"/>
      <c r="BZ140" s="105"/>
      <c r="CA140" s="735" t="s">
        <v>164</v>
      </c>
      <c r="CB140" s="736"/>
      <c r="CC140" s="736"/>
      <c r="CD140" s="736"/>
      <c r="CE140" s="720" t="s">
        <v>5</v>
      </c>
      <c r="CF140" s="720"/>
      <c r="CG140" s="720"/>
      <c r="CH140" s="720"/>
      <c r="CI140" s="720"/>
      <c r="CJ140" s="720" t="s">
        <v>6</v>
      </c>
      <c r="CK140" s="720"/>
      <c r="CL140" s="720"/>
      <c r="CM140" s="720"/>
      <c r="CN140" s="721"/>
    </row>
    <row r="141" spans="2:93" ht="19.5" customHeight="1" x14ac:dyDescent="0.15">
      <c r="B141" s="101"/>
      <c r="C141" s="714" t="s">
        <v>19</v>
      </c>
      <c r="D141" s="712"/>
      <c r="E141" s="715"/>
      <c r="F141" s="122"/>
      <c r="G141" s="93"/>
      <c r="H141" s="123" t="s">
        <v>21</v>
      </c>
      <c r="I141" s="93"/>
      <c r="J141" s="125"/>
      <c r="K141" s="125"/>
      <c r="L141" s="124"/>
      <c r="M141" s="125"/>
      <c r="N141" s="125"/>
      <c r="O141" s="124"/>
      <c r="P141" s="124"/>
      <c r="Q141" s="125"/>
      <c r="R141" s="124"/>
      <c r="S141" s="124"/>
      <c r="T141" s="124"/>
      <c r="U141" s="125"/>
      <c r="V141" s="124"/>
      <c r="W141" s="125"/>
      <c r="X141" s="125"/>
      <c r="Y141" s="125"/>
      <c r="Z141" s="125"/>
      <c r="AA141" s="125"/>
      <c r="AB141" s="125"/>
      <c r="AC141" s="125"/>
      <c r="AD141" s="125"/>
      <c r="AE141" s="125"/>
      <c r="AF141" s="125"/>
      <c r="AG141" s="125"/>
      <c r="AH141" s="125"/>
      <c r="AI141" s="125"/>
      <c r="AJ141" s="125"/>
      <c r="AK141" s="125"/>
      <c r="AL141" s="125"/>
      <c r="AM141" s="125"/>
      <c r="AN141" s="124"/>
      <c r="AO141" s="93"/>
      <c r="AP141" s="93"/>
      <c r="AQ141" s="125"/>
      <c r="AR141" s="125"/>
      <c r="AS141" s="125"/>
      <c r="AT141" s="125"/>
      <c r="AU141" s="125"/>
      <c r="AV141" s="125"/>
      <c r="AW141" s="125"/>
      <c r="AX141" s="124"/>
      <c r="AY141" s="125"/>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33"/>
      <c r="CA141" s="716" t="s">
        <v>29</v>
      </c>
      <c r="CB141" s="717"/>
      <c r="CC141" s="720"/>
      <c r="CD141" s="720"/>
      <c r="CE141" s="720"/>
      <c r="CF141" s="720"/>
      <c r="CG141" s="720"/>
      <c r="CH141" s="720"/>
      <c r="CI141" s="720"/>
      <c r="CJ141" s="720"/>
      <c r="CK141" s="720"/>
      <c r="CL141" s="720"/>
      <c r="CM141" s="720"/>
      <c r="CN141" s="721"/>
    </row>
    <row r="142" spans="2:93" ht="19.5" customHeight="1" x14ac:dyDescent="0.15">
      <c r="B142" s="101"/>
      <c r="C142" s="714">
        <f>IF(C27&lt;&gt;0,DAY(DATE(1989+$I$15,$M$15,$Q$15)+11),"")</f>
        <v>29</v>
      </c>
      <c r="D142" s="712"/>
      <c r="E142" s="715"/>
      <c r="F142" s="722" t="s">
        <v>15</v>
      </c>
      <c r="G142" s="722"/>
      <c r="H142" s="723"/>
      <c r="I142" s="121"/>
      <c r="J142" s="121"/>
      <c r="K142" s="121"/>
      <c r="L142" s="121"/>
      <c r="M142" s="121"/>
      <c r="N142" s="121"/>
      <c r="O142" s="121"/>
      <c r="P142" s="121"/>
      <c r="Q142" s="121"/>
      <c r="R142" s="121"/>
      <c r="S142" s="121"/>
      <c r="T142" s="121"/>
      <c r="U142" s="121"/>
      <c r="V142" s="121"/>
      <c r="W142" s="121"/>
      <c r="X142" s="356"/>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31"/>
      <c r="CA142" s="716"/>
      <c r="CB142" s="717"/>
      <c r="CC142" s="720"/>
      <c r="CD142" s="720"/>
      <c r="CE142" s="720"/>
      <c r="CF142" s="720"/>
      <c r="CG142" s="720"/>
      <c r="CH142" s="720"/>
      <c r="CI142" s="720"/>
      <c r="CJ142" s="720"/>
      <c r="CK142" s="720"/>
      <c r="CL142" s="720"/>
      <c r="CM142" s="720"/>
      <c r="CN142" s="721"/>
    </row>
    <row r="143" spans="2:93" ht="19.5" customHeight="1" x14ac:dyDescent="0.15">
      <c r="B143" s="101"/>
      <c r="C143" s="714" t="s">
        <v>20</v>
      </c>
      <c r="D143" s="712"/>
      <c r="E143" s="715"/>
      <c r="F143" s="724"/>
      <c r="G143" s="724"/>
      <c r="H143" s="717"/>
      <c r="I143" s="92"/>
      <c r="J143" s="92"/>
      <c r="K143" s="92"/>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105"/>
      <c r="CA143" s="716"/>
      <c r="CB143" s="717"/>
      <c r="CC143" s="720"/>
      <c r="CD143" s="720"/>
      <c r="CE143" s="720"/>
      <c r="CF143" s="720"/>
      <c r="CG143" s="720"/>
      <c r="CH143" s="720"/>
      <c r="CI143" s="720"/>
      <c r="CJ143" s="720"/>
      <c r="CK143" s="720"/>
      <c r="CL143" s="720"/>
      <c r="CM143" s="720"/>
      <c r="CN143" s="721"/>
    </row>
    <row r="144" spans="2:93" ht="19.5" customHeight="1" x14ac:dyDescent="0.15">
      <c r="B144" s="101"/>
      <c r="C144" s="714" t="str">
        <f>IF(OR($I$15="",C140="",C142=""),"（   ）",TEXT(WEEKDAY(DATE(2018+$I$15,C140,C142)),"(aaa)"))</f>
        <v>(火)</v>
      </c>
      <c r="D144" s="712"/>
      <c r="E144" s="715"/>
      <c r="F144" s="134"/>
      <c r="G144" s="90"/>
      <c r="H144" s="127" t="s">
        <v>21</v>
      </c>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33"/>
      <c r="CA144" s="716"/>
      <c r="CB144" s="717"/>
      <c r="CC144" s="725"/>
      <c r="CD144" s="726"/>
      <c r="CE144" s="726"/>
      <c r="CF144" s="726"/>
      <c r="CG144" s="726"/>
      <c r="CH144" s="726"/>
      <c r="CI144" s="726"/>
      <c r="CJ144" s="726"/>
      <c r="CK144" s="726"/>
      <c r="CL144" s="726"/>
      <c r="CM144" s="726"/>
      <c r="CN144" s="727"/>
    </row>
    <row r="145" spans="2:93" ht="3" customHeight="1" x14ac:dyDescent="0.15">
      <c r="C145" s="137"/>
      <c r="D145" s="90"/>
      <c r="E145" s="105"/>
      <c r="F145" s="90"/>
      <c r="G145" s="134"/>
      <c r="H145" s="128"/>
      <c r="I145" s="90"/>
      <c r="J145" s="111"/>
      <c r="K145" s="90"/>
      <c r="L145" s="90"/>
      <c r="M145" s="105"/>
      <c r="N145" s="90"/>
      <c r="O145" s="90"/>
      <c r="P145" s="90"/>
      <c r="Q145" s="105"/>
      <c r="R145" s="90"/>
      <c r="S145" s="90"/>
      <c r="T145" s="90"/>
      <c r="U145" s="105"/>
      <c r="V145" s="90"/>
      <c r="W145" s="90"/>
      <c r="X145" s="90"/>
      <c r="Y145" s="90"/>
      <c r="Z145" s="111"/>
      <c r="AA145" s="90"/>
      <c r="AB145" s="90"/>
      <c r="AC145" s="105"/>
      <c r="AD145" s="90"/>
      <c r="AE145" s="90"/>
      <c r="AF145" s="90"/>
      <c r="AG145" s="90"/>
      <c r="AH145" s="111"/>
      <c r="AI145" s="90"/>
      <c r="AJ145" s="90"/>
      <c r="AK145" s="105"/>
      <c r="AL145" s="90"/>
      <c r="AM145" s="90"/>
      <c r="AN145" s="90"/>
      <c r="AO145" s="90"/>
      <c r="AP145" s="111"/>
      <c r="AQ145" s="90"/>
      <c r="AR145" s="90"/>
      <c r="AS145" s="105"/>
      <c r="AT145" s="90"/>
      <c r="AU145" s="90"/>
      <c r="AV145" s="90"/>
      <c r="AW145" s="105"/>
      <c r="AX145" s="90"/>
      <c r="AY145" s="90"/>
      <c r="AZ145" s="90"/>
      <c r="BA145" s="105"/>
      <c r="BB145" s="90"/>
      <c r="BC145" s="90"/>
      <c r="BD145" s="90"/>
      <c r="BE145" s="105"/>
      <c r="BF145" s="90"/>
      <c r="BG145" s="90"/>
      <c r="BH145" s="90"/>
      <c r="BI145" s="105"/>
      <c r="BJ145" s="90"/>
      <c r="BK145" s="90"/>
      <c r="BL145" s="90"/>
      <c r="BM145" s="90"/>
      <c r="BN145" s="111"/>
      <c r="BO145" s="90"/>
      <c r="BP145" s="90"/>
      <c r="BQ145" s="105"/>
      <c r="BR145" s="90"/>
      <c r="BS145" s="90">
        <v>3</v>
      </c>
      <c r="BT145" s="90"/>
      <c r="BU145" s="105"/>
      <c r="BV145" s="90"/>
      <c r="BW145" s="90"/>
      <c r="BX145" s="90"/>
      <c r="BY145" s="105"/>
      <c r="BZ145" s="135"/>
      <c r="CA145" s="716"/>
      <c r="CB145" s="717"/>
      <c r="CC145" s="728"/>
      <c r="CD145" s="712"/>
      <c r="CE145" s="712"/>
      <c r="CF145" s="712"/>
      <c r="CG145" s="712"/>
      <c r="CH145" s="712"/>
      <c r="CI145" s="712"/>
      <c r="CJ145" s="712"/>
      <c r="CK145" s="712"/>
      <c r="CL145" s="712"/>
      <c r="CM145" s="712"/>
      <c r="CN145" s="729"/>
    </row>
    <row r="146" spans="2:93" ht="3" customHeight="1" thickBot="1" x14ac:dyDescent="0.2">
      <c r="C146" s="138"/>
      <c r="D146" s="139"/>
      <c r="E146" s="140"/>
      <c r="F146" s="139"/>
      <c r="G146" s="141"/>
      <c r="H146" s="142"/>
      <c r="I146" s="139"/>
      <c r="J146" s="143"/>
      <c r="K146" s="140"/>
      <c r="L146" s="143"/>
      <c r="M146" s="139"/>
      <c r="N146" s="143"/>
      <c r="O146" s="139"/>
      <c r="P146" s="143"/>
      <c r="Q146" s="139"/>
      <c r="R146" s="143"/>
      <c r="S146" s="139"/>
      <c r="T146" s="143"/>
      <c r="U146" s="139"/>
      <c r="V146" s="143"/>
      <c r="W146" s="139"/>
      <c r="X146" s="143"/>
      <c r="Y146" s="139"/>
      <c r="Z146" s="143"/>
      <c r="AA146" s="139"/>
      <c r="AB146" s="143"/>
      <c r="AC146" s="140"/>
      <c r="AD146" s="143"/>
      <c r="AE146" s="139"/>
      <c r="AF146" s="143"/>
      <c r="AG146" s="139"/>
      <c r="AH146" s="143"/>
      <c r="AI146" s="139"/>
      <c r="AJ146" s="143"/>
      <c r="AK146" s="139"/>
      <c r="AL146" s="143"/>
      <c r="AM146" s="139"/>
      <c r="AN146" s="143"/>
      <c r="AO146" s="139"/>
      <c r="AP146" s="143"/>
      <c r="AQ146" s="139"/>
      <c r="AR146" s="143"/>
      <c r="AS146" s="139"/>
      <c r="AT146" s="143"/>
      <c r="AU146" s="139"/>
      <c r="AV146" s="143"/>
      <c r="AW146" s="139"/>
      <c r="AX146" s="143"/>
      <c r="AY146" s="139"/>
      <c r="AZ146" s="143"/>
      <c r="BA146" s="139"/>
      <c r="BB146" s="143"/>
      <c r="BC146" s="140"/>
      <c r="BD146" s="139"/>
      <c r="BE146" s="139"/>
      <c r="BF146" s="143"/>
      <c r="BG146" s="139"/>
      <c r="BH146" s="143"/>
      <c r="BI146" s="139"/>
      <c r="BJ146" s="143"/>
      <c r="BK146" s="140"/>
      <c r="BL146" s="139"/>
      <c r="BM146" s="139"/>
      <c r="BN146" s="143"/>
      <c r="BO146" s="139"/>
      <c r="BP146" s="143"/>
      <c r="BQ146" s="140"/>
      <c r="BR146" s="139"/>
      <c r="BS146" s="139"/>
      <c r="BT146" s="143"/>
      <c r="BU146" s="140"/>
      <c r="BV146" s="139"/>
      <c r="BW146" s="140"/>
      <c r="BX146" s="139"/>
      <c r="BY146" s="140"/>
      <c r="BZ146" s="144"/>
      <c r="CA146" s="718"/>
      <c r="CB146" s="719"/>
      <c r="CC146" s="730"/>
      <c r="CD146" s="731"/>
      <c r="CE146" s="731"/>
      <c r="CF146" s="731"/>
      <c r="CG146" s="731"/>
      <c r="CH146" s="731"/>
      <c r="CI146" s="731"/>
      <c r="CJ146" s="731"/>
      <c r="CK146" s="731"/>
      <c r="CL146" s="731"/>
      <c r="CM146" s="731"/>
      <c r="CN146" s="732"/>
    </row>
    <row r="147" spans="2:93" s="132" customFormat="1" ht="19.5" customHeight="1" x14ac:dyDescent="0.15">
      <c r="B147" s="357"/>
      <c r="C147" s="737" t="s">
        <v>414</v>
      </c>
      <c r="D147" s="726"/>
      <c r="E147" s="738"/>
      <c r="F147" s="722" t="s">
        <v>13</v>
      </c>
      <c r="G147" s="722"/>
      <c r="H147" s="723"/>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1"/>
      <c r="BJ147" s="121"/>
      <c r="BK147" s="121"/>
      <c r="BL147" s="121"/>
      <c r="BM147" s="121"/>
      <c r="BN147" s="121"/>
      <c r="BO147" s="121"/>
      <c r="BP147" s="121"/>
      <c r="BQ147" s="121"/>
      <c r="BR147" s="121"/>
      <c r="BS147" s="121"/>
      <c r="BT147" s="121"/>
      <c r="BU147" s="121"/>
      <c r="BV147" s="121"/>
      <c r="BW147" s="121"/>
      <c r="BX147" s="121"/>
      <c r="BY147" s="121"/>
      <c r="BZ147" s="131"/>
      <c r="CA147" s="739" t="s">
        <v>7</v>
      </c>
      <c r="CB147" s="740"/>
      <c r="CC147" s="740"/>
      <c r="CD147" s="740"/>
      <c r="CE147" s="733" t="s">
        <v>5</v>
      </c>
      <c r="CF147" s="733"/>
      <c r="CG147" s="733"/>
      <c r="CH147" s="733"/>
      <c r="CI147" s="733"/>
      <c r="CJ147" s="733" t="s">
        <v>6</v>
      </c>
      <c r="CK147" s="733"/>
      <c r="CL147" s="733"/>
      <c r="CM147" s="733"/>
      <c r="CN147" s="734"/>
      <c r="CO147" s="315"/>
    </row>
    <row r="148" spans="2:93" s="132" customFormat="1" ht="19.5" customHeight="1" x14ac:dyDescent="0.15">
      <c r="B148" s="357"/>
      <c r="C148" s="714">
        <f>IF(C27&lt;&gt;0,MONTH(DATE(1988+$I$15,$M$15,$Q$15)+12),"")</f>
        <v>10</v>
      </c>
      <c r="D148" s="712"/>
      <c r="E148" s="715"/>
      <c r="F148" s="724"/>
      <c r="G148" s="724"/>
      <c r="H148" s="717"/>
      <c r="I148" s="92"/>
      <c r="J148" s="92"/>
      <c r="K148" s="92"/>
      <c r="L148" s="90"/>
      <c r="M148" s="90"/>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0"/>
      <c r="BC148" s="90"/>
      <c r="BD148" s="90"/>
      <c r="BE148" s="92"/>
      <c r="BF148" s="90"/>
      <c r="BG148" s="90"/>
      <c r="BH148" s="90"/>
      <c r="BI148" s="90"/>
      <c r="BJ148" s="90"/>
      <c r="BK148" s="90"/>
      <c r="BL148" s="90"/>
      <c r="BM148" s="90"/>
      <c r="BN148" s="90"/>
      <c r="BO148" s="90"/>
      <c r="BP148" s="90"/>
      <c r="BQ148" s="90"/>
      <c r="BR148" s="90"/>
      <c r="BS148" s="90"/>
      <c r="BT148" s="90"/>
      <c r="BU148" s="90"/>
      <c r="BV148" s="90"/>
      <c r="BW148" s="90"/>
      <c r="BX148" s="90"/>
      <c r="BY148" s="90"/>
      <c r="BZ148" s="105"/>
      <c r="CA148" s="735" t="s">
        <v>164</v>
      </c>
      <c r="CB148" s="736"/>
      <c r="CC148" s="736"/>
      <c r="CD148" s="736"/>
      <c r="CE148" s="720" t="s">
        <v>5</v>
      </c>
      <c r="CF148" s="720"/>
      <c r="CG148" s="720"/>
      <c r="CH148" s="720"/>
      <c r="CI148" s="720"/>
      <c r="CJ148" s="720" t="s">
        <v>6</v>
      </c>
      <c r="CK148" s="720"/>
      <c r="CL148" s="720"/>
      <c r="CM148" s="720"/>
      <c r="CN148" s="721"/>
      <c r="CO148" s="315"/>
    </row>
    <row r="149" spans="2:93" s="132" customFormat="1" ht="19.5" customHeight="1" x14ac:dyDescent="0.15">
      <c r="B149" s="357"/>
      <c r="C149" s="714" t="s">
        <v>19</v>
      </c>
      <c r="D149" s="712"/>
      <c r="E149" s="715"/>
      <c r="F149" s="122"/>
      <c r="G149" s="93"/>
      <c r="H149" s="123" t="s">
        <v>21</v>
      </c>
      <c r="I149" s="93"/>
      <c r="J149" s="125"/>
      <c r="K149" s="125"/>
      <c r="L149" s="124"/>
      <c r="M149" s="125"/>
      <c r="N149" s="125"/>
      <c r="O149" s="124"/>
      <c r="P149" s="124"/>
      <c r="Q149" s="125"/>
      <c r="R149" s="124"/>
      <c r="S149" s="124"/>
      <c r="T149" s="124"/>
      <c r="U149" s="125"/>
      <c r="V149" s="124"/>
      <c r="W149" s="125"/>
      <c r="X149" s="125"/>
      <c r="Y149" s="125"/>
      <c r="Z149" s="125"/>
      <c r="AA149" s="125"/>
      <c r="AB149" s="125"/>
      <c r="AC149" s="125"/>
      <c r="AD149" s="125"/>
      <c r="AE149" s="125"/>
      <c r="AF149" s="125"/>
      <c r="AG149" s="125"/>
      <c r="AH149" s="125"/>
      <c r="AI149" s="125"/>
      <c r="AJ149" s="125"/>
      <c r="AK149" s="125"/>
      <c r="AL149" s="125"/>
      <c r="AM149" s="125"/>
      <c r="AN149" s="124"/>
      <c r="AO149" s="93"/>
      <c r="AP149" s="93"/>
      <c r="AQ149" s="125"/>
      <c r="AR149" s="125"/>
      <c r="AS149" s="125"/>
      <c r="AT149" s="125"/>
      <c r="AU149" s="125"/>
      <c r="AV149" s="125"/>
      <c r="AW149" s="125"/>
      <c r="AX149" s="124"/>
      <c r="AY149" s="125"/>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33"/>
      <c r="CA149" s="716" t="s">
        <v>29</v>
      </c>
      <c r="CB149" s="717"/>
      <c r="CC149" s="720"/>
      <c r="CD149" s="720"/>
      <c r="CE149" s="720"/>
      <c r="CF149" s="720"/>
      <c r="CG149" s="720"/>
      <c r="CH149" s="720"/>
      <c r="CI149" s="720"/>
      <c r="CJ149" s="720"/>
      <c r="CK149" s="720"/>
      <c r="CL149" s="720"/>
      <c r="CM149" s="720"/>
      <c r="CN149" s="721"/>
      <c r="CO149" s="315"/>
    </row>
    <row r="150" spans="2:93" s="132" customFormat="1" ht="19.5" customHeight="1" x14ac:dyDescent="0.15">
      <c r="B150" s="357"/>
      <c r="C150" s="714">
        <f>IF(C27&lt;&gt;0,DAY(DATE(1989+$I$15,$M$15,$Q$15)+12),"")</f>
        <v>30</v>
      </c>
      <c r="D150" s="712"/>
      <c r="E150" s="715"/>
      <c r="F150" s="722" t="s">
        <v>15</v>
      </c>
      <c r="G150" s="722"/>
      <c r="H150" s="723"/>
      <c r="I150" s="121"/>
      <c r="J150" s="121"/>
      <c r="K150" s="121"/>
      <c r="L150" s="121"/>
      <c r="M150" s="121"/>
      <c r="N150" s="121"/>
      <c r="O150" s="121"/>
      <c r="P150" s="121"/>
      <c r="Q150" s="121"/>
      <c r="R150" s="121"/>
      <c r="S150" s="121"/>
      <c r="T150" s="121"/>
      <c r="U150" s="121"/>
      <c r="V150" s="121"/>
      <c r="W150" s="121"/>
      <c r="X150" s="356"/>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1"/>
      <c r="BQ150" s="121"/>
      <c r="BR150" s="121"/>
      <c r="BS150" s="121"/>
      <c r="BT150" s="121"/>
      <c r="BU150" s="121"/>
      <c r="BV150" s="121"/>
      <c r="BW150" s="121"/>
      <c r="BX150" s="121"/>
      <c r="BY150" s="121"/>
      <c r="BZ150" s="131"/>
      <c r="CA150" s="716"/>
      <c r="CB150" s="717"/>
      <c r="CC150" s="720"/>
      <c r="CD150" s="720"/>
      <c r="CE150" s="720"/>
      <c r="CF150" s="720"/>
      <c r="CG150" s="720"/>
      <c r="CH150" s="720"/>
      <c r="CI150" s="720"/>
      <c r="CJ150" s="720"/>
      <c r="CK150" s="720"/>
      <c r="CL150" s="720"/>
      <c r="CM150" s="720"/>
      <c r="CN150" s="721"/>
      <c r="CO150" s="315"/>
    </row>
    <row r="151" spans="2:93" s="132" customFormat="1" ht="19.5" customHeight="1" x14ac:dyDescent="0.15">
      <c r="B151" s="357"/>
      <c r="C151" s="714" t="s">
        <v>20</v>
      </c>
      <c r="D151" s="712"/>
      <c r="E151" s="715"/>
      <c r="F151" s="724"/>
      <c r="G151" s="724"/>
      <c r="H151" s="717"/>
      <c r="I151" s="92"/>
      <c r="J151" s="92"/>
      <c r="K151" s="92"/>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105"/>
      <c r="CA151" s="716"/>
      <c r="CB151" s="717"/>
      <c r="CC151" s="720"/>
      <c r="CD151" s="720"/>
      <c r="CE151" s="720"/>
      <c r="CF151" s="720"/>
      <c r="CG151" s="720"/>
      <c r="CH151" s="720"/>
      <c r="CI151" s="720"/>
      <c r="CJ151" s="720"/>
      <c r="CK151" s="720"/>
      <c r="CL151" s="720"/>
      <c r="CM151" s="720"/>
      <c r="CN151" s="721"/>
      <c r="CO151" s="315"/>
    </row>
    <row r="152" spans="2:93" s="132" customFormat="1" ht="19.5" customHeight="1" x14ac:dyDescent="0.15">
      <c r="B152" s="357"/>
      <c r="C152" s="714" t="str">
        <f>IF(OR($I$15="",C148="",C150=""),"（   ）",TEXT(WEEKDAY(DATE(2018+$I$15,C148,C150)),"(aaa)"))</f>
        <v>(水)</v>
      </c>
      <c r="D152" s="712"/>
      <c r="E152" s="715"/>
      <c r="F152" s="134"/>
      <c r="G152" s="90"/>
      <c r="H152" s="127" t="s">
        <v>21</v>
      </c>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4"/>
      <c r="BZ152" s="133"/>
      <c r="CA152" s="716"/>
      <c r="CB152" s="717"/>
      <c r="CC152" s="725"/>
      <c r="CD152" s="726"/>
      <c r="CE152" s="726"/>
      <c r="CF152" s="726"/>
      <c r="CG152" s="726"/>
      <c r="CH152" s="726"/>
      <c r="CI152" s="726"/>
      <c r="CJ152" s="726"/>
      <c r="CK152" s="726"/>
      <c r="CL152" s="726"/>
      <c r="CM152" s="726"/>
      <c r="CN152" s="727"/>
      <c r="CO152" s="315"/>
    </row>
    <row r="153" spans="2:93" s="132" customFormat="1" ht="3" customHeight="1" x14ac:dyDescent="0.15">
      <c r="B153" s="357"/>
      <c r="C153" s="137"/>
      <c r="D153" s="90"/>
      <c r="E153" s="105"/>
      <c r="F153" s="90"/>
      <c r="G153" s="134"/>
      <c r="H153" s="128"/>
      <c r="I153" s="90"/>
      <c r="J153" s="111"/>
      <c r="K153" s="90"/>
      <c r="L153" s="90"/>
      <c r="M153" s="105"/>
      <c r="N153" s="90"/>
      <c r="O153" s="90"/>
      <c r="P153" s="90"/>
      <c r="Q153" s="105"/>
      <c r="R153" s="90"/>
      <c r="S153" s="90"/>
      <c r="T153" s="90"/>
      <c r="U153" s="105"/>
      <c r="V153" s="90"/>
      <c r="W153" s="90"/>
      <c r="X153" s="90"/>
      <c r="Y153" s="90"/>
      <c r="Z153" s="111"/>
      <c r="AA153" s="90"/>
      <c r="AB153" s="90"/>
      <c r="AC153" s="105"/>
      <c r="AD153" s="90"/>
      <c r="AE153" s="90"/>
      <c r="AF153" s="90"/>
      <c r="AG153" s="90"/>
      <c r="AH153" s="111"/>
      <c r="AI153" s="90"/>
      <c r="AJ153" s="90"/>
      <c r="AK153" s="105"/>
      <c r="AL153" s="90"/>
      <c r="AM153" s="90"/>
      <c r="AN153" s="90"/>
      <c r="AO153" s="90"/>
      <c r="AP153" s="111"/>
      <c r="AQ153" s="90"/>
      <c r="AR153" s="90"/>
      <c r="AS153" s="105"/>
      <c r="AT153" s="90"/>
      <c r="AU153" s="90"/>
      <c r="AV153" s="90"/>
      <c r="AW153" s="105"/>
      <c r="AX153" s="90"/>
      <c r="AY153" s="90"/>
      <c r="AZ153" s="90"/>
      <c r="BA153" s="105"/>
      <c r="BB153" s="90"/>
      <c r="BC153" s="90"/>
      <c r="BD153" s="90"/>
      <c r="BE153" s="105"/>
      <c r="BF153" s="90"/>
      <c r="BG153" s="90"/>
      <c r="BH153" s="90"/>
      <c r="BI153" s="105"/>
      <c r="BJ153" s="90"/>
      <c r="BK153" s="90"/>
      <c r="BL153" s="90"/>
      <c r="BM153" s="90"/>
      <c r="BN153" s="111"/>
      <c r="BO153" s="90"/>
      <c r="BP153" s="90"/>
      <c r="BQ153" s="105"/>
      <c r="BR153" s="90"/>
      <c r="BS153" s="90">
        <v>4</v>
      </c>
      <c r="BT153" s="90"/>
      <c r="BU153" s="105"/>
      <c r="BV153" s="90"/>
      <c r="BW153" s="90"/>
      <c r="BX153" s="90"/>
      <c r="BY153" s="105"/>
      <c r="BZ153" s="135"/>
      <c r="CA153" s="716"/>
      <c r="CB153" s="717"/>
      <c r="CC153" s="728"/>
      <c r="CD153" s="712"/>
      <c r="CE153" s="712"/>
      <c r="CF153" s="712"/>
      <c r="CG153" s="712"/>
      <c r="CH153" s="712"/>
      <c r="CI153" s="712"/>
      <c r="CJ153" s="712"/>
      <c r="CK153" s="712"/>
      <c r="CL153" s="712"/>
      <c r="CM153" s="712"/>
      <c r="CN153" s="729"/>
      <c r="CO153" s="315"/>
    </row>
    <row r="154" spans="2:93" s="132" customFormat="1" ht="3" customHeight="1" thickBot="1" x14ac:dyDescent="0.2">
      <c r="B154" s="357"/>
      <c r="C154" s="138"/>
      <c r="D154" s="139"/>
      <c r="E154" s="140"/>
      <c r="F154" s="139"/>
      <c r="G154" s="141"/>
      <c r="H154" s="142"/>
      <c r="I154" s="139"/>
      <c r="J154" s="143"/>
      <c r="K154" s="140"/>
      <c r="L154" s="143"/>
      <c r="M154" s="139"/>
      <c r="N154" s="143"/>
      <c r="O154" s="139"/>
      <c r="P154" s="143"/>
      <c r="Q154" s="139"/>
      <c r="R154" s="143"/>
      <c r="S154" s="139"/>
      <c r="T154" s="143"/>
      <c r="U154" s="139"/>
      <c r="V154" s="143"/>
      <c r="W154" s="139"/>
      <c r="X154" s="143"/>
      <c r="Y154" s="139"/>
      <c r="Z154" s="143"/>
      <c r="AA154" s="139"/>
      <c r="AB154" s="143"/>
      <c r="AC154" s="140"/>
      <c r="AD154" s="143"/>
      <c r="AE154" s="139"/>
      <c r="AF154" s="143"/>
      <c r="AG154" s="139"/>
      <c r="AH154" s="143"/>
      <c r="AI154" s="139"/>
      <c r="AJ154" s="143"/>
      <c r="AK154" s="139"/>
      <c r="AL154" s="143"/>
      <c r="AM154" s="139"/>
      <c r="AN154" s="143"/>
      <c r="AO154" s="139"/>
      <c r="AP154" s="143"/>
      <c r="AQ154" s="139"/>
      <c r="AR154" s="143"/>
      <c r="AS154" s="139"/>
      <c r="AT154" s="143"/>
      <c r="AU154" s="139"/>
      <c r="AV154" s="143"/>
      <c r="AW154" s="139"/>
      <c r="AX154" s="143"/>
      <c r="AY154" s="139"/>
      <c r="AZ154" s="143"/>
      <c r="BA154" s="139"/>
      <c r="BB154" s="143"/>
      <c r="BC154" s="140"/>
      <c r="BD154" s="139"/>
      <c r="BE154" s="139"/>
      <c r="BF154" s="143"/>
      <c r="BG154" s="139"/>
      <c r="BH154" s="143"/>
      <c r="BI154" s="139"/>
      <c r="BJ154" s="143"/>
      <c r="BK154" s="140"/>
      <c r="BL154" s="139"/>
      <c r="BM154" s="139"/>
      <c r="BN154" s="143"/>
      <c r="BO154" s="139"/>
      <c r="BP154" s="143"/>
      <c r="BQ154" s="140"/>
      <c r="BR154" s="139"/>
      <c r="BS154" s="139"/>
      <c r="BT154" s="143"/>
      <c r="BU154" s="140"/>
      <c r="BV154" s="139"/>
      <c r="BW154" s="140"/>
      <c r="BX154" s="139"/>
      <c r="BY154" s="140"/>
      <c r="BZ154" s="144"/>
      <c r="CA154" s="718"/>
      <c r="CB154" s="719"/>
      <c r="CC154" s="730"/>
      <c r="CD154" s="731"/>
      <c r="CE154" s="731"/>
      <c r="CF154" s="731"/>
      <c r="CG154" s="731"/>
      <c r="CH154" s="731"/>
      <c r="CI154" s="731"/>
      <c r="CJ154" s="731"/>
      <c r="CK154" s="731"/>
      <c r="CL154" s="731"/>
      <c r="CM154" s="731"/>
      <c r="CN154" s="732"/>
      <c r="CO154" s="315"/>
    </row>
  </sheetData>
  <mergeCells count="604">
    <mergeCell ref="O37:O38"/>
    <mergeCell ref="BB37:BB38"/>
    <mergeCell ref="M42:N43"/>
    <mergeCell ref="O42:O43"/>
    <mergeCell ref="P42:S43"/>
    <mergeCell ref="T42:V43"/>
    <mergeCell ref="W42:AG43"/>
    <mergeCell ref="AH42:AK43"/>
    <mergeCell ref="AL42:AL43"/>
    <mergeCell ref="AM42:AM43"/>
    <mergeCell ref="T36:AK36"/>
    <mergeCell ref="AP36:AW36"/>
    <mergeCell ref="AX36:AZ36"/>
    <mergeCell ref="BD36:BF36"/>
    <mergeCell ref="BL36:BQ36"/>
    <mergeCell ref="BT36:BU36"/>
    <mergeCell ref="BV36:BW36"/>
    <mergeCell ref="AX34:AZ35"/>
    <mergeCell ref="BB34:BB35"/>
    <mergeCell ref="BD34:BF35"/>
    <mergeCell ref="BG34:BJ35"/>
    <mergeCell ref="BL34:BQ35"/>
    <mergeCell ref="BT34:BU35"/>
    <mergeCell ref="C149:E149"/>
    <mergeCell ref="CA149:CB154"/>
    <mergeCell ref="CC149:CN149"/>
    <mergeCell ref="C150:E150"/>
    <mergeCell ref="F150:H151"/>
    <mergeCell ref="CC150:CN150"/>
    <mergeCell ref="C151:E151"/>
    <mergeCell ref="CC151:CN151"/>
    <mergeCell ref="C152:E152"/>
    <mergeCell ref="CC152:CN154"/>
    <mergeCell ref="F147:H148"/>
    <mergeCell ref="CA147:CD147"/>
    <mergeCell ref="CE147:CF147"/>
    <mergeCell ref="CG147:CI147"/>
    <mergeCell ref="CJ147:CK147"/>
    <mergeCell ref="C141:E141"/>
    <mergeCell ref="CA141:CB146"/>
    <mergeCell ref="CC141:CN141"/>
    <mergeCell ref="C142:E142"/>
    <mergeCell ref="F142:H143"/>
    <mergeCell ref="CC142:CN142"/>
    <mergeCell ref="C143:E143"/>
    <mergeCell ref="CC143:CN143"/>
    <mergeCell ref="C144:E144"/>
    <mergeCell ref="CC144:CN146"/>
    <mergeCell ref="CL147:CN147"/>
    <mergeCell ref="C148:E148"/>
    <mergeCell ref="CA148:CD148"/>
    <mergeCell ref="CE148:CF148"/>
    <mergeCell ref="CG148:CI148"/>
    <mergeCell ref="CJ148:CK148"/>
    <mergeCell ref="CL148:CN148"/>
    <mergeCell ref="C147:E147"/>
    <mergeCell ref="CL139:CN139"/>
    <mergeCell ref="C140:E140"/>
    <mergeCell ref="CA140:CD140"/>
    <mergeCell ref="CE140:CF140"/>
    <mergeCell ref="CG140:CI140"/>
    <mergeCell ref="CJ140:CK140"/>
    <mergeCell ref="CL140:CN140"/>
    <mergeCell ref="C139:E139"/>
    <mergeCell ref="F139:H140"/>
    <mergeCell ref="CA139:CD139"/>
    <mergeCell ref="CE139:CF139"/>
    <mergeCell ref="CG139:CI139"/>
    <mergeCell ref="CJ139:CK139"/>
    <mergeCell ref="C133:E133"/>
    <mergeCell ref="CA133:CB138"/>
    <mergeCell ref="CC133:CN133"/>
    <mergeCell ref="C134:E134"/>
    <mergeCell ref="F134:H135"/>
    <mergeCell ref="CC134:CN134"/>
    <mergeCell ref="C135:E135"/>
    <mergeCell ref="CC135:CN135"/>
    <mergeCell ref="C136:E136"/>
    <mergeCell ref="CC136:CN138"/>
    <mergeCell ref="CL131:CN131"/>
    <mergeCell ref="C132:E132"/>
    <mergeCell ref="CA132:CD132"/>
    <mergeCell ref="CE132:CF132"/>
    <mergeCell ref="CG132:CI132"/>
    <mergeCell ref="CJ132:CK132"/>
    <mergeCell ref="CL132:CN132"/>
    <mergeCell ref="C131:E131"/>
    <mergeCell ref="F131:H132"/>
    <mergeCell ref="CA131:CD131"/>
    <mergeCell ref="CE131:CF131"/>
    <mergeCell ref="CG131:CI131"/>
    <mergeCell ref="CJ131:CK131"/>
    <mergeCell ref="C125:E125"/>
    <mergeCell ref="CA125:CB130"/>
    <mergeCell ref="CC125:CN125"/>
    <mergeCell ref="C126:E126"/>
    <mergeCell ref="F126:H127"/>
    <mergeCell ref="CC126:CN126"/>
    <mergeCell ref="C127:E127"/>
    <mergeCell ref="CC127:CN127"/>
    <mergeCell ref="C128:E128"/>
    <mergeCell ref="CC128:CN130"/>
    <mergeCell ref="CL123:CN123"/>
    <mergeCell ref="C124:E124"/>
    <mergeCell ref="CA124:CD124"/>
    <mergeCell ref="CE124:CF124"/>
    <mergeCell ref="CG124:CI124"/>
    <mergeCell ref="CJ124:CK124"/>
    <mergeCell ref="CL124:CN124"/>
    <mergeCell ref="C123:E123"/>
    <mergeCell ref="F123:H124"/>
    <mergeCell ref="CA123:CD123"/>
    <mergeCell ref="CE123:CF123"/>
    <mergeCell ref="CG123:CI123"/>
    <mergeCell ref="CJ123:CK123"/>
    <mergeCell ref="C117:E117"/>
    <mergeCell ref="CA117:CB122"/>
    <mergeCell ref="CC117:CN117"/>
    <mergeCell ref="C118:E118"/>
    <mergeCell ref="F118:H119"/>
    <mergeCell ref="CC118:CN118"/>
    <mergeCell ref="C119:E119"/>
    <mergeCell ref="CC119:CN119"/>
    <mergeCell ref="C120:E120"/>
    <mergeCell ref="CC120:CN122"/>
    <mergeCell ref="CL115:CN115"/>
    <mergeCell ref="C116:E116"/>
    <mergeCell ref="CA116:CD116"/>
    <mergeCell ref="CE116:CF116"/>
    <mergeCell ref="CG116:CI116"/>
    <mergeCell ref="CJ116:CK116"/>
    <mergeCell ref="CL116:CN116"/>
    <mergeCell ref="C115:E115"/>
    <mergeCell ref="F115:H116"/>
    <mergeCell ref="CA115:CD115"/>
    <mergeCell ref="CE115:CF115"/>
    <mergeCell ref="CG115:CI115"/>
    <mergeCell ref="CJ115:CK115"/>
    <mergeCell ref="BB113:BB114"/>
    <mergeCell ref="BD113:BI113"/>
    <mergeCell ref="BV113:BW114"/>
    <mergeCell ref="BX113:BZ114"/>
    <mergeCell ref="BD114:BU114"/>
    <mergeCell ref="BY110:BZ110"/>
    <mergeCell ref="CA110:CN114"/>
    <mergeCell ref="K113:L114"/>
    <mergeCell ref="M113:N114"/>
    <mergeCell ref="O113:O114"/>
    <mergeCell ref="P113:S114"/>
    <mergeCell ref="T113:T114"/>
    <mergeCell ref="U113:V114"/>
    <mergeCell ref="W113:AG114"/>
    <mergeCell ref="AH113:AL114"/>
    <mergeCell ref="BA110:BB110"/>
    <mergeCell ref="BE110:BF110"/>
    <mergeCell ref="BI110:BJ110"/>
    <mergeCell ref="BM110:BN110"/>
    <mergeCell ref="BQ110:BR110"/>
    <mergeCell ref="BU110:BV110"/>
    <mergeCell ref="AC110:AD110"/>
    <mergeCell ref="AG110:AH110"/>
    <mergeCell ref="AK110:AL110"/>
    <mergeCell ref="AO110:AP110"/>
    <mergeCell ref="AS110:AT110"/>
    <mergeCell ref="AW110:AX110"/>
    <mergeCell ref="C110:H114"/>
    <mergeCell ref="I110:J110"/>
    <mergeCell ref="M110:N110"/>
    <mergeCell ref="Q110:R110"/>
    <mergeCell ref="U110:V110"/>
    <mergeCell ref="Y110:Z110"/>
    <mergeCell ref="AM113:BA114"/>
    <mergeCell ref="C92:E92"/>
    <mergeCell ref="CA92:CB97"/>
    <mergeCell ref="CC92:CN92"/>
    <mergeCell ref="C93:E93"/>
    <mergeCell ref="F93:H94"/>
    <mergeCell ref="CC93:CN93"/>
    <mergeCell ref="C94:E94"/>
    <mergeCell ref="CC94:CN94"/>
    <mergeCell ref="C95:E95"/>
    <mergeCell ref="CC95:CN97"/>
    <mergeCell ref="CL90:CN90"/>
    <mergeCell ref="C91:E91"/>
    <mergeCell ref="CA91:CD91"/>
    <mergeCell ref="CE91:CF91"/>
    <mergeCell ref="CG91:CI91"/>
    <mergeCell ref="CJ91:CK91"/>
    <mergeCell ref="CL91:CN91"/>
    <mergeCell ref="C90:E90"/>
    <mergeCell ref="F90:H91"/>
    <mergeCell ref="CA90:CD90"/>
    <mergeCell ref="CE90:CF90"/>
    <mergeCell ref="CG90:CI90"/>
    <mergeCell ref="CJ90:CK90"/>
    <mergeCell ref="C84:E84"/>
    <mergeCell ref="CA84:CB89"/>
    <mergeCell ref="CC84:CN84"/>
    <mergeCell ref="C85:E85"/>
    <mergeCell ref="F85:H86"/>
    <mergeCell ref="CC85:CN85"/>
    <mergeCell ref="C86:E86"/>
    <mergeCell ref="CC86:CN86"/>
    <mergeCell ref="C87:E87"/>
    <mergeCell ref="CC87:CN89"/>
    <mergeCell ref="CL82:CN82"/>
    <mergeCell ref="C83:E83"/>
    <mergeCell ref="CA83:CD83"/>
    <mergeCell ref="CE83:CF83"/>
    <mergeCell ref="CG83:CI83"/>
    <mergeCell ref="CJ83:CK83"/>
    <mergeCell ref="CL83:CN83"/>
    <mergeCell ref="C82:E82"/>
    <mergeCell ref="F82:H83"/>
    <mergeCell ref="CA82:CD82"/>
    <mergeCell ref="CE82:CF82"/>
    <mergeCell ref="CG82:CI82"/>
    <mergeCell ref="CJ82:CK82"/>
    <mergeCell ref="C76:E76"/>
    <mergeCell ref="CA76:CB81"/>
    <mergeCell ref="CC76:CN76"/>
    <mergeCell ref="C77:E77"/>
    <mergeCell ref="F77:H78"/>
    <mergeCell ref="CC77:CN77"/>
    <mergeCell ref="C78:E78"/>
    <mergeCell ref="CC78:CN78"/>
    <mergeCell ref="C79:E79"/>
    <mergeCell ref="CC79:CN81"/>
    <mergeCell ref="CL74:CN74"/>
    <mergeCell ref="C75:E75"/>
    <mergeCell ref="CA75:CD75"/>
    <mergeCell ref="CE75:CF75"/>
    <mergeCell ref="CG75:CI75"/>
    <mergeCell ref="CJ75:CK75"/>
    <mergeCell ref="CL75:CN75"/>
    <mergeCell ref="C74:E74"/>
    <mergeCell ref="F74:H75"/>
    <mergeCell ref="CA74:CD74"/>
    <mergeCell ref="CE74:CF74"/>
    <mergeCell ref="CG74:CI74"/>
    <mergeCell ref="CJ74:CK74"/>
    <mergeCell ref="C68:E68"/>
    <mergeCell ref="CA68:CB73"/>
    <mergeCell ref="CC68:CN68"/>
    <mergeCell ref="C69:E69"/>
    <mergeCell ref="F69:H70"/>
    <mergeCell ref="CC69:CN69"/>
    <mergeCell ref="C70:E70"/>
    <mergeCell ref="CC70:CN70"/>
    <mergeCell ref="C71:E71"/>
    <mergeCell ref="CC71:CN73"/>
    <mergeCell ref="CL66:CN66"/>
    <mergeCell ref="C67:E67"/>
    <mergeCell ref="CA67:CD67"/>
    <mergeCell ref="CE67:CF67"/>
    <mergeCell ref="CG67:CI67"/>
    <mergeCell ref="CJ67:CK67"/>
    <mergeCell ref="CL67:CN67"/>
    <mergeCell ref="C66:E66"/>
    <mergeCell ref="F66:H67"/>
    <mergeCell ref="CA66:CD66"/>
    <mergeCell ref="CE66:CF66"/>
    <mergeCell ref="CG66:CI66"/>
    <mergeCell ref="CJ66:CK66"/>
    <mergeCell ref="C60:E60"/>
    <mergeCell ref="CA60:CB65"/>
    <mergeCell ref="CC60:CN60"/>
    <mergeCell ref="C61:E61"/>
    <mergeCell ref="F61:H62"/>
    <mergeCell ref="CC61:CN61"/>
    <mergeCell ref="C62:E62"/>
    <mergeCell ref="CC62:CN62"/>
    <mergeCell ref="C63:E63"/>
    <mergeCell ref="CC63:CN65"/>
    <mergeCell ref="CL58:CN58"/>
    <mergeCell ref="C59:E59"/>
    <mergeCell ref="CA59:CD59"/>
    <mergeCell ref="CE59:CF59"/>
    <mergeCell ref="CG59:CI59"/>
    <mergeCell ref="CJ59:CK59"/>
    <mergeCell ref="CL59:CN59"/>
    <mergeCell ref="C58:E58"/>
    <mergeCell ref="F58:H59"/>
    <mergeCell ref="CA58:CD58"/>
    <mergeCell ref="CE58:CF58"/>
    <mergeCell ref="CG58:CI58"/>
    <mergeCell ref="CJ58:CK58"/>
    <mergeCell ref="BB56:BB57"/>
    <mergeCell ref="BD56:BI56"/>
    <mergeCell ref="BV56:BW57"/>
    <mergeCell ref="BX56:BZ57"/>
    <mergeCell ref="BD57:BU57"/>
    <mergeCell ref="BY53:BZ53"/>
    <mergeCell ref="CA53:CN57"/>
    <mergeCell ref="K56:L57"/>
    <mergeCell ref="M56:N57"/>
    <mergeCell ref="O56:O57"/>
    <mergeCell ref="P56:S57"/>
    <mergeCell ref="T56:T57"/>
    <mergeCell ref="U56:V57"/>
    <mergeCell ref="W56:AG57"/>
    <mergeCell ref="AH56:AL57"/>
    <mergeCell ref="BA53:BB53"/>
    <mergeCell ref="BE53:BF53"/>
    <mergeCell ref="BI53:BJ53"/>
    <mergeCell ref="BM53:BN53"/>
    <mergeCell ref="BQ53:BR53"/>
    <mergeCell ref="BU53:BV53"/>
    <mergeCell ref="AC53:AD53"/>
    <mergeCell ref="AG53:AH53"/>
    <mergeCell ref="AK53:AL53"/>
    <mergeCell ref="AO53:AP53"/>
    <mergeCell ref="AS53:AT53"/>
    <mergeCell ref="AW53:AX53"/>
    <mergeCell ref="C53:H57"/>
    <mergeCell ref="I53:J53"/>
    <mergeCell ref="M53:N53"/>
    <mergeCell ref="Q53:R53"/>
    <mergeCell ref="U53:V53"/>
    <mergeCell ref="Y53:Z53"/>
    <mergeCell ref="AM56:BA57"/>
    <mergeCell ref="C44:E44"/>
    <mergeCell ref="CA44:CB49"/>
    <mergeCell ref="CC44:CN44"/>
    <mergeCell ref="C45:E45"/>
    <mergeCell ref="F45:H46"/>
    <mergeCell ref="CC45:CN45"/>
    <mergeCell ref="C46:E46"/>
    <mergeCell ref="CC46:CN46"/>
    <mergeCell ref="C47:E47"/>
    <mergeCell ref="CC47:CN49"/>
    <mergeCell ref="P44:S44"/>
    <mergeCell ref="T44:V44"/>
    <mergeCell ref="W44:AG44"/>
    <mergeCell ref="AH44:AK44"/>
    <mergeCell ref="O45:O46"/>
    <mergeCell ref="W45:AG46"/>
    <mergeCell ref="W47:AG47"/>
    <mergeCell ref="C36:E36"/>
    <mergeCell ref="CA36:CB41"/>
    <mergeCell ref="CC36:CN36"/>
    <mergeCell ref="C37:E37"/>
    <mergeCell ref="F37:H38"/>
    <mergeCell ref="CC37:CN37"/>
    <mergeCell ref="CL42:CN42"/>
    <mergeCell ref="C43:E43"/>
    <mergeCell ref="CA43:CD43"/>
    <mergeCell ref="CE43:CF43"/>
    <mergeCell ref="CG43:CI43"/>
    <mergeCell ref="CJ43:CK43"/>
    <mergeCell ref="CL43:CN43"/>
    <mergeCell ref="C38:E38"/>
    <mergeCell ref="CC38:CN38"/>
    <mergeCell ref="C39:E39"/>
    <mergeCell ref="CC39:CN41"/>
    <mergeCell ref="C42:E42"/>
    <mergeCell ref="F42:H43"/>
    <mergeCell ref="CA42:CD42"/>
    <mergeCell ref="CE42:CF42"/>
    <mergeCell ref="CG42:CI42"/>
    <mergeCell ref="CJ42:CK42"/>
    <mergeCell ref="P36:S36"/>
    <mergeCell ref="C34:E34"/>
    <mergeCell ref="F34:H35"/>
    <mergeCell ref="CA34:CD34"/>
    <mergeCell ref="CE34:CF34"/>
    <mergeCell ref="CG34:CI34"/>
    <mergeCell ref="CJ34:CK34"/>
    <mergeCell ref="CL34:CN34"/>
    <mergeCell ref="C35:E35"/>
    <mergeCell ref="CA35:CD35"/>
    <mergeCell ref="CE35:CF35"/>
    <mergeCell ref="CG35:CI35"/>
    <mergeCell ref="CJ35:CK35"/>
    <mergeCell ref="CL35:CN35"/>
    <mergeCell ref="M34:N35"/>
    <mergeCell ref="O34:O35"/>
    <mergeCell ref="P34:S35"/>
    <mergeCell ref="T34:AK35"/>
    <mergeCell ref="AL34:AO35"/>
    <mergeCell ref="AP34:AW35"/>
    <mergeCell ref="BV34:BW35"/>
    <mergeCell ref="CJ26:CK26"/>
    <mergeCell ref="C28:E28"/>
    <mergeCell ref="CA28:CB33"/>
    <mergeCell ref="CC28:CN28"/>
    <mergeCell ref="C29:E29"/>
    <mergeCell ref="F29:H30"/>
    <mergeCell ref="CC29:CN29"/>
    <mergeCell ref="C30:E30"/>
    <mergeCell ref="CC30:CN30"/>
    <mergeCell ref="C31:E31"/>
    <mergeCell ref="CC31:CN33"/>
    <mergeCell ref="AE28:AK28"/>
    <mergeCell ref="AL28:AU28"/>
    <mergeCell ref="BD28:BF28"/>
    <mergeCell ref="BG28:BI28"/>
    <mergeCell ref="BJ28:BO28"/>
    <mergeCell ref="BT28:BU28"/>
    <mergeCell ref="BV28:BW28"/>
    <mergeCell ref="AL29:AU30"/>
    <mergeCell ref="BB29:BB30"/>
    <mergeCell ref="BJ29:BO30"/>
    <mergeCell ref="AL31:AU31"/>
    <mergeCell ref="BJ31:BO31"/>
    <mergeCell ref="AV28:AY28"/>
    <mergeCell ref="BX24:BZ25"/>
    <mergeCell ref="BD25:BU25"/>
    <mergeCell ref="C27:E27"/>
    <mergeCell ref="CA27:CD27"/>
    <mergeCell ref="CE27:CF27"/>
    <mergeCell ref="CG27:CI27"/>
    <mergeCell ref="CJ27:CK27"/>
    <mergeCell ref="CL27:CN27"/>
    <mergeCell ref="AC26:AD27"/>
    <mergeCell ref="AE26:AG27"/>
    <mergeCell ref="AH26:AK27"/>
    <mergeCell ref="AL26:AU27"/>
    <mergeCell ref="BJ26:BO27"/>
    <mergeCell ref="BP26:BS27"/>
    <mergeCell ref="BT26:BU27"/>
    <mergeCell ref="BV26:BW27"/>
    <mergeCell ref="C26:E26"/>
    <mergeCell ref="F26:H27"/>
    <mergeCell ref="BB26:BB27"/>
    <mergeCell ref="BD26:BF27"/>
    <mergeCell ref="BG26:BI27"/>
    <mergeCell ref="CA26:CD26"/>
    <mergeCell ref="CE26:CF26"/>
    <mergeCell ref="CG26:CI26"/>
    <mergeCell ref="O24:O25"/>
    <mergeCell ref="P24:S25"/>
    <mergeCell ref="T24:T25"/>
    <mergeCell ref="U24:V25"/>
    <mergeCell ref="AL18:AO18"/>
    <mergeCell ref="CA21:CN25"/>
    <mergeCell ref="W24:AG25"/>
    <mergeCell ref="AH24:AL25"/>
    <mergeCell ref="AM24:BA25"/>
    <mergeCell ref="BE21:BF21"/>
    <mergeCell ref="BI21:BJ21"/>
    <mergeCell ref="BM21:BN21"/>
    <mergeCell ref="BQ21:BR21"/>
    <mergeCell ref="BU21:BV21"/>
    <mergeCell ref="BY21:BZ21"/>
    <mergeCell ref="AG21:AH21"/>
    <mergeCell ref="AK21:AL21"/>
    <mergeCell ref="AO21:AP21"/>
    <mergeCell ref="AS21:AT21"/>
    <mergeCell ref="AW21:AX21"/>
    <mergeCell ref="BA21:BB21"/>
    <mergeCell ref="BB24:BB25"/>
    <mergeCell ref="BD24:BI24"/>
    <mergeCell ref="BV24:BW25"/>
    <mergeCell ref="AP19:AS19"/>
    <mergeCell ref="AT19:AW19"/>
    <mergeCell ref="AX19:BA19"/>
    <mergeCell ref="AH19:AK19"/>
    <mergeCell ref="AL19:AO19"/>
    <mergeCell ref="CL26:CN26"/>
    <mergeCell ref="C21:H25"/>
    <mergeCell ref="I21:J21"/>
    <mergeCell ref="M21:N21"/>
    <mergeCell ref="Q21:R21"/>
    <mergeCell ref="U21:V21"/>
    <mergeCell ref="Y21:Z21"/>
    <mergeCell ref="AC21:AD21"/>
    <mergeCell ref="R19:U19"/>
    <mergeCell ref="V19:Y19"/>
    <mergeCell ref="Z19:AC19"/>
    <mergeCell ref="AD19:AG19"/>
    <mergeCell ref="C16:D19"/>
    <mergeCell ref="E19:F19"/>
    <mergeCell ref="G19:I19"/>
    <mergeCell ref="J19:M19"/>
    <mergeCell ref="N19:Q19"/>
    <mergeCell ref="K24:L25"/>
    <mergeCell ref="M24:N25"/>
    <mergeCell ref="E18:F18"/>
    <mergeCell ref="G18:I18"/>
    <mergeCell ref="J18:M18"/>
    <mergeCell ref="N18:Q18"/>
    <mergeCell ref="R18:U18"/>
    <mergeCell ref="V18:Y18"/>
    <mergeCell ref="Z18:AC18"/>
    <mergeCell ref="Z16:AC17"/>
    <mergeCell ref="AD16:AG17"/>
    <mergeCell ref="G16:I17"/>
    <mergeCell ref="J16:M17"/>
    <mergeCell ref="N16:Q17"/>
    <mergeCell ref="R16:U17"/>
    <mergeCell ref="V16:Y17"/>
    <mergeCell ref="AD18:AG18"/>
    <mergeCell ref="BQ13:BR13"/>
    <mergeCell ref="AL14:AM14"/>
    <mergeCell ref="AN14:AO14"/>
    <mergeCell ref="AP14:BI14"/>
    <mergeCell ref="BJ14:BM15"/>
    <mergeCell ref="BN14:CN15"/>
    <mergeCell ref="C15:F15"/>
    <mergeCell ref="G15:H15"/>
    <mergeCell ref="I15:J15"/>
    <mergeCell ref="K15:L15"/>
    <mergeCell ref="M15:N15"/>
    <mergeCell ref="O15:P15"/>
    <mergeCell ref="AE15:AF15"/>
    <mergeCell ref="AG15:AI15"/>
    <mergeCell ref="AJ15:AK15"/>
    <mergeCell ref="AL15:AM15"/>
    <mergeCell ref="Q15:R15"/>
    <mergeCell ref="S15:T15"/>
    <mergeCell ref="U15:X15"/>
    <mergeCell ref="Y15:Z15"/>
    <mergeCell ref="AA15:AB15"/>
    <mergeCell ref="AC15:AD15"/>
    <mergeCell ref="BQ11:BR11"/>
    <mergeCell ref="C12:D12"/>
    <mergeCell ref="E12:G12"/>
    <mergeCell ref="I12:L12"/>
    <mergeCell ref="AL12:BI12"/>
    <mergeCell ref="BJ12:BP12"/>
    <mergeCell ref="BQ12:BR12"/>
    <mergeCell ref="AO10:AY10"/>
    <mergeCell ref="AZ10:BA10"/>
    <mergeCell ref="BB10:BI10"/>
    <mergeCell ref="C11:F11"/>
    <mergeCell ref="AL11:AN11"/>
    <mergeCell ref="AO11:AY11"/>
    <mergeCell ref="AZ11:BA11"/>
    <mergeCell ref="BB11:BI11"/>
    <mergeCell ref="M12:AK12"/>
    <mergeCell ref="BJ9:CH10"/>
    <mergeCell ref="BX12:BY12"/>
    <mergeCell ref="CC12:CD12"/>
    <mergeCell ref="CH12:CI12"/>
    <mergeCell ref="CI9:CJ10"/>
    <mergeCell ref="CL9:CN10"/>
    <mergeCell ref="C10:F10"/>
    <mergeCell ref="G10:W10"/>
    <mergeCell ref="X10:Z10"/>
    <mergeCell ref="AA10:AK10"/>
    <mergeCell ref="AL10:AN10"/>
    <mergeCell ref="C9:F9"/>
    <mergeCell ref="G9:W9"/>
    <mergeCell ref="X9:Z9"/>
    <mergeCell ref="AA9:AK9"/>
    <mergeCell ref="AL9:AN9"/>
    <mergeCell ref="AO9:AY9"/>
    <mergeCell ref="CF7:CG7"/>
    <mergeCell ref="CI7:CM7"/>
    <mergeCell ref="C8:F8"/>
    <mergeCell ref="AM8:BB8"/>
    <mergeCell ref="BT4:BV5"/>
    <mergeCell ref="C5:D5"/>
    <mergeCell ref="E5:F5"/>
    <mergeCell ref="C6:D6"/>
    <mergeCell ref="E6:F6"/>
    <mergeCell ref="AV26:AY27"/>
    <mergeCell ref="AZ26:BA27"/>
    <mergeCell ref="W1:X1"/>
    <mergeCell ref="Y1:Z1"/>
    <mergeCell ref="AM1:BB1"/>
    <mergeCell ref="BD3:BG5"/>
    <mergeCell ref="AZ9:BA9"/>
    <mergeCell ref="BB9:BI9"/>
    <mergeCell ref="AN15:AO15"/>
    <mergeCell ref="AP15:BI15"/>
    <mergeCell ref="AH18:AK18"/>
    <mergeCell ref="AP18:AS18"/>
    <mergeCell ref="AT18:AW18"/>
    <mergeCell ref="AX18:BA18"/>
    <mergeCell ref="AX16:BA17"/>
    <mergeCell ref="BB16:BE19"/>
    <mergeCell ref="BF17:CN19"/>
    <mergeCell ref="BQ3:BS3"/>
    <mergeCell ref="BT3:BV3"/>
    <mergeCell ref="BH4:BJ5"/>
    <mergeCell ref="BK4:BM5"/>
    <mergeCell ref="BN4:BP5"/>
    <mergeCell ref="BQ4:BS5"/>
    <mergeCell ref="AH16:AK17"/>
    <mergeCell ref="AL16:AO17"/>
    <mergeCell ref="AP16:AS17"/>
    <mergeCell ref="AT16:AW17"/>
    <mergeCell ref="C1:I1"/>
    <mergeCell ref="J1:M1"/>
    <mergeCell ref="N1:P1"/>
    <mergeCell ref="Q1:R1"/>
    <mergeCell ref="S1:T1"/>
    <mergeCell ref="U1:V1"/>
    <mergeCell ref="C4:D4"/>
    <mergeCell ref="E4:F4"/>
    <mergeCell ref="C7:D7"/>
    <mergeCell ref="E7:F7"/>
    <mergeCell ref="C13:AK14"/>
    <mergeCell ref="AL13:AM13"/>
    <mergeCell ref="AN13:AO13"/>
    <mergeCell ref="AP13:BI13"/>
    <mergeCell ref="BD7:BF7"/>
    <mergeCell ref="BH3:BJ3"/>
    <mergeCell ref="BJ11:BP11"/>
    <mergeCell ref="BJ13:BP13"/>
    <mergeCell ref="BK3:BM3"/>
    <mergeCell ref="BN3:BP3"/>
  </mergeCells>
  <phoneticPr fontId="1"/>
  <conditionalFormatting sqref="CI9:CJ10">
    <cfRule type="containsText" dxfId="43" priority="26" stopIfTrue="1" operator="containsText" text="未">
      <formula>NOT(ISERROR(SEARCH("未",CI9)))</formula>
    </cfRule>
  </conditionalFormatting>
  <conditionalFormatting sqref="BQ11:BR13">
    <cfRule type="cellIs" dxfId="42" priority="25" stopIfTrue="1" operator="equal">
      <formula>"未"</formula>
    </cfRule>
  </conditionalFormatting>
  <conditionalFormatting sqref="BN14:CN15">
    <cfRule type="containsBlanks" dxfId="41" priority="24" stopIfTrue="1">
      <formula>LEN(TRIM(BN14))=0</formula>
    </cfRule>
  </conditionalFormatting>
  <conditionalFormatting sqref="E4:F7">
    <cfRule type="cellIs" dxfId="40" priority="19" stopIfTrue="1" operator="equal">
      <formula>"未"</formula>
    </cfRule>
  </conditionalFormatting>
  <conditionalFormatting sqref="CB12:CC12 CH12 BX12:BY12">
    <cfRule type="containsBlanks" dxfId="39" priority="18" stopIfTrue="1">
      <formula>LEN(TRIM(BX12))=0</formula>
    </cfRule>
  </conditionalFormatting>
  <conditionalFormatting sqref="BY13:BZ13">
    <cfRule type="containsBlanks" dxfId="38" priority="17" stopIfTrue="1">
      <formula>LEN(TRIM(BY13))=0</formula>
    </cfRule>
  </conditionalFormatting>
  <conditionalFormatting sqref="AN13:AO15">
    <cfRule type="cellIs" dxfId="37" priority="16" stopIfTrue="1" operator="equal">
      <formula>"未"</formula>
    </cfRule>
  </conditionalFormatting>
  <conditionalFormatting sqref="N1:P1 S1:T1 W1:X1">
    <cfRule type="cellIs" dxfId="36" priority="15" operator="equal">
      <formula>""</formula>
    </cfRule>
  </conditionalFormatting>
  <conditionalFormatting sqref="CG58:CI59 CL58:CN59 CG66:CI67 CL66:CN67 CG74:CI75 CL74:CN75 CG82:CI83 CL82:CN83 CG90:CI91 CL90:CN91">
    <cfRule type="containsBlanks" dxfId="35" priority="14" stopIfTrue="1">
      <formula>LEN(TRIM(CG58))=0</formula>
    </cfRule>
  </conditionalFormatting>
  <conditionalFormatting sqref="CC60:CN65 CC68:CN73 CC76:CN81 CC84:CN89 CC92:CN97">
    <cfRule type="containsBlanks" dxfId="34" priority="13" stopIfTrue="1">
      <formula>LEN(TRIM(CC60))=0</formula>
    </cfRule>
  </conditionalFormatting>
  <conditionalFormatting sqref="CG115:CI116 CL115:CN116 CG123:CI124 CL123:CN124 CG131:CI132 CL131:CN132 CG139:CI140 CL139:CN140 CG147:CI148 CL147:CN148">
    <cfRule type="containsBlanks" dxfId="33" priority="12" stopIfTrue="1">
      <formula>LEN(TRIM(CG115))=0</formula>
    </cfRule>
  </conditionalFormatting>
  <conditionalFormatting sqref="CC117:CN122 CC125:CN130 CC133:CN138 CC141:CN146 CC149:CN154">
    <cfRule type="containsBlanks" dxfId="32" priority="11" stopIfTrue="1">
      <formula>LEN(TRIM(CC117))=0</formula>
    </cfRule>
  </conditionalFormatting>
  <conditionalFormatting sqref="BF17:CN19">
    <cfRule type="containsBlanks" dxfId="31" priority="10" stopIfTrue="1">
      <formula>LEN(TRIM(BF17))=0</formula>
    </cfRule>
  </conditionalFormatting>
  <conditionalFormatting sqref="E12:G12 I12:L12 C13:AK14">
    <cfRule type="containsBlanks" dxfId="30" priority="9" stopIfTrue="1">
      <formula>LEN(TRIM(C12))=0</formula>
    </cfRule>
  </conditionalFormatting>
  <conditionalFormatting sqref="G9:W10 AA9:AK10 AO9:AY10">
    <cfRule type="containsBlanks" dxfId="29" priority="8" stopIfTrue="1">
      <formula>LEN(TRIM(G9))=0</formula>
    </cfRule>
  </conditionalFormatting>
  <conditionalFormatting sqref="BB9:BI10">
    <cfRule type="containsBlanks" dxfId="28" priority="7" stopIfTrue="1">
      <formula>LEN(TRIM(BB9))=0</formula>
    </cfRule>
  </conditionalFormatting>
  <conditionalFormatting sqref="AO11:AY11">
    <cfRule type="containsBlanks" dxfId="27" priority="6" stopIfTrue="1">
      <formula>LEN(TRIM(AO11))=0</formula>
    </cfRule>
  </conditionalFormatting>
  <conditionalFormatting sqref="BB11:BI11">
    <cfRule type="containsBlanks" dxfId="26" priority="5" stopIfTrue="1">
      <formula>LEN(TRIM(BB11))=0</formula>
    </cfRule>
  </conditionalFormatting>
  <conditionalFormatting sqref="I15:J15 M15:N15 Q15:R15 U15:Z15 AC15:AD15 AG15:AI15">
    <cfRule type="containsBlanks" dxfId="25" priority="4" stopIfTrue="1">
      <formula>LEN(TRIM(I15))=0</formula>
    </cfRule>
  </conditionalFormatting>
  <conditionalFormatting sqref="G18:AO19 AT18:BA19">
    <cfRule type="containsBlanks" dxfId="24" priority="3" stopIfTrue="1">
      <formula>LEN(TRIM(G18))=0</formula>
    </cfRule>
  </conditionalFormatting>
  <conditionalFormatting sqref="CG26:CI27 CL26:CN27 CG34:CI35 CL34:CN35 CG42:CI43 CL42:CN43">
    <cfRule type="containsBlanks" dxfId="23" priority="2" stopIfTrue="1">
      <formula>LEN(TRIM(CG26))=0</formula>
    </cfRule>
  </conditionalFormatting>
  <conditionalFormatting sqref="CC28:CN33 CC36:CN41 CC44:CN49">
    <cfRule type="containsBlanks" dxfId="22" priority="1" stopIfTrue="1">
      <formula>LEN(TRIM(CC28))=0</formula>
    </cfRule>
  </conditionalFormatting>
  <dataValidations count="5">
    <dataValidation type="list" allowBlank="1" showInputMessage="1" showErrorMessage="1" sqref="M15 Y15" xr:uid="{6432A76A-E7BB-4E70-ADC1-8A3113990F87}">
      <formula1>月</formula1>
    </dataValidation>
    <dataValidation type="list" allowBlank="1" showInputMessage="1" showErrorMessage="1" sqref="Q15 AC15" xr:uid="{55CD5983-850D-407F-904B-0480A9400288}">
      <formula1>日</formula1>
    </dataValidation>
    <dataValidation type="list" allowBlank="1" sqref="C35:E35 C43:E43 C67:E67 C75:E75 C83:E83 C59:E59 C91:E91 C124:E124 C132:E132 C140:E140 C116:E116 C148:E148" xr:uid="{C2E4A856-9EED-44AB-8692-4F12D2AD71E7}">
      <formula1>"1,2,3,4,5,6,7,8,9,10,11,12"</formula1>
    </dataValidation>
    <dataValidation type="list" allowBlank="1" showInputMessage="1" sqref="C37:E37 C45:E45 C69:E69 C77:E77 C85:E85 C61:E61 C93:E93 C126:E126 C134:E134 C142:E142 C118:E118 C150:E150" xr:uid="{9D921630-0357-4B6E-A981-B458DDE7B10E}">
      <formula1>"1,2,3,4,5,6,7,8,9,10,11,12,13,14,15,16,17,18,19,20,21,22,23,24,25,26,27,28,29,30,31"</formula1>
    </dataValidation>
    <dataValidation type="whole" allowBlank="1" showInputMessage="1" showErrorMessage="1" sqref="I15:J15" xr:uid="{EACEABC5-76A7-479A-BD84-1E23A15046AB}">
      <formula1>1</formula1>
      <formula2>99</formula2>
    </dataValidation>
  </dataValidations>
  <pageMargins left="0.39370078740157483" right="0.27559055118110237" top="0.15375" bottom="0.17937500000000001" header="0.39370078740157483" footer="0.27559055118110237"/>
  <pageSetup paperSize="9" scale="8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3" r:id="rId4" name="Option Button 3">
              <controlPr defaultSize="0" autoFill="0" autoLine="0" autoPict="0">
                <anchor moveWithCells="1" sizeWithCells="1">
                  <from>
                    <xdr:col>87</xdr:col>
                    <xdr:colOff>114300</xdr:colOff>
                    <xdr:row>9</xdr:row>
                    <xdr:rowOff>9525</xdr:rowOff>
                  </from>
                  <to>
                    <xdr:col>91</xdr:col>
                    <xdr:colOff>114300</xdr:colOff>
                    <xdr:row>10</xdr:row>
                    <xdr:rowOff>0</xdr:rowOff>
                  </to>
                </anchor>
              </controlPr>
            </control>
          </mc:Choice>
        </mc:AlternateContent>
        <mc:AlternateContent xmlns:mc="http://schemas.openxmlformats.org/markup-compatibility/2006">
          <mc:Choice Requires="x14">
            <control shapeId="35845" r:id="rId5" name="Group Box 5">
              <controlPr defaultSize="0" autoFill="0" autoPict="0">
                <anchor moveWithCells="1" sizeWithCells="1">
                  <from>
                    <xdr:col>87</xdr:col>
                    <xdr:colOff>133350</xdr:colOff>
                    <xdr:row>7</xdr:row>
                    <xdr:rowOff>9525</xdr:rowOff>
                  </from>
                  <to>
                    <xdr:col>93</xdr:col>
                    <xdr:colOff>0</xdr:colOff>
                    <xdr:row>8</xdr:row>
                    <xdr:rowOff>200025</xdr:rowOff>
                  </to>
                </anchor>
              </controlPr>
            </control>
          </mc:Choice>
        </mc:AlternateContent>
        <mc:AlternateContent xmlns:mc="http://schemas.openxmlformats.org/markup-compatibility/2006">
          <mc:Choice Requires="x14">
            <control shapeId="35846" r:id="rId6" name="Option Button 6">
              <controlPr defaultSize="0" autoFill="0" autoLine="0" autoPict="0">
                <anchor moveWithCells="1" sizeWithCells="1">
                  <from>
                    <xdr:col>70</xdr:col>
                    <xdr:colOff>123825</xdr:colOff>
                    <xdr:row>10</xdr:row>
                    <xdr:rowOff>66675</xdr:rowOff>
                  </from>
                  <to>
                    <xdr:col>75</xdr:col>
                    <xdr:colOff>66675</xdr:colOff>
                    <xdr:row>10</xdr:row>
                    <xdr:rowOff>228600</xdr:rowOff>
                  </to>
                </anchor>
              </controlPr>
            </control>
          </mc:Choice>
        </mc:AlternateContent>
        <mc:AlternateContent xmlns:mc="http://schemas.openxmlformats.org/markup-compatibility/2006">
          <mc:Choice Requires="x14">
            <control shapeId="35847" r:id="rId7" name="Option Button 7">
              <controlPr defaultSize="0" autoFill="0" autoLine="0" autoPict="0">
                <anchor moveWithCells="1" sizeWithCells="1">
                  <from>
                    <xdr:col>77</xdr:col>
                    <xdr:colOff>19050</xdr:colOff>
                    <xdr:row>10</xdr:row>
                    <xdr:rowOff>57150</xdr:rowOff>
                  </from>
                  <to>
                    <xdr:col>82</xdr:col>
                    <xdr:colOff>9525</xdr:colOff>
                    <xdr:row>10</xdr:row>
                    <xdr:rowOff>228600</xdr:rowOff>
                  </to>
                </anchor>
              </controlPr>
            </control>
          </mc:Choice>
        </mc:AlternateContent>
        <mc:AlternateContent xmlns:mc="http://schemas.openxmlformats.org/markup-compatibility/2006">
          <mc:Choice Requires="x14">
            <control shapeId="35848" r:id="rId8" name="Group Box 8">
              <controlPr defaultSize="0" autoFill="0" autoPict="0">
                <anchor moveWithCells="1" sizeWithCells="1">
                  <from>
                    <xdr:col>70</xdr:col>
                    <xdr:colOff>9525</xdr:colOff>
                    <xdr:row>9</xdr:row>
                    <xdr:rowOff>247650</xdr:rowOff>
                  </from>
                  <to>
                    <xdr:col>83</xdr:col>
                    <xdr:colOff>133350</xdr:colOff>
                    <xdr:row>10</xdr:row>
                    <xdr:rowOff>276225</xdr:rowOff>
                  </to>
                </anchor>
              </controlPr>
            </control>
          </mc:Choice>
        </mc:AlternateContent>
        <mc:AlternateContent xmlns:mc="http://schemas.openxmlformats.org/markup-compatibility/2006">
          <mc:Choice Requires="x14">
            <control shapeId="35849" r:id="rId9" name="Group Box 9">
              <controlPr defaultSize="0" autoFill="0" autoPict="0">
                <anchor moveWithCells="1" sizeWithCells="1">
                  <from>
                    <xdr:col>70</xdr:col>
                    <xdr:colOff>0</xdr:colOff>
                    <xdr:row>10</xdr:row>
                    <xdr:rowOff>257175</xdr:rowOff>
                  </from>
                  <to>
                    <xdr:col>92</xdr:col>
                    <xdr:colOff>0</xdr:colOff>
                    <xdr:row>12</xdr:row>
                    <xdr:rowOff>9525</xdr:rowOff>
                  </to>
                </anchor>
              </controlPr>
            </control>
          </mc:Choice>
        </mc:AlternateContent>
        <mc:AlternateContent xmlns:mc="http://schemas.openxmlformats.org/markup-compatibility/2006">
          <mc:Choice Requires="x14">
            <control shapeId="35850" r:id="rId10" name="Option Button 10">
              <controlPr defaultSize="0" autoFill="0" autoLine="0" autoPict="0">
                <anchor moveWithCells="1" sizeWithCells="1">
                  <from>
                    <xdr:col>70</xdr:col>
                    <xdr:colOff>104775</xdr:colOff>
                    <xdr:row>11</xdr:row>
                    <xdr:rowOff>57150</xdr:rowOff>
                  </from>
                  <to>
                    <xdr:col>73</xdr:col>
                    <xdr:colOff>114300</xdr:colOff>
                    <xdr:row>11</xdr:row>
                    <xdr:rowOff>238125</xdr:rowOff>
                  </to>
                </anchor>
              </controlPr>
            </control>
          </mc:Choice>
        </mc:AlternateContent>
        <mc:AlternateContent xmlns:mc="http://schemas.openxmlformats.org/markup-compatibility/2006">
          <mc:Choice Requires="x14">
            <control shapeId="35851" r:id="rId11" name="Option Button 11">
              <controlPr defaultSize="0" autoFill="0" autoLine="0" autoPict="0">
                <anchor moveWithCells="1" sizeWithCells="1">
                  <from>
                    <xdr:col>88</xdr:col>
                    <xdr:colOff>95250</xdr:colOff>
                    <xdr:row>11</xdr:row>
                    <xdr:rowOff>57150</xdr:rowOff>
                  </from>
                  <to>
                    <xdr:col>91</xdr:col>
                    <xdr:colOff>104775</xdr:colOff>
                    <xdr:row>11</xdr:row>
                    <xdr:rowOff>238125</xdr:rowOff>
                  </to>
                </anchor>
              </controlPr>
            </control>
          </mc:Choice>
        </mc:AlternateContent>
        <mc:AlternateContent xmlns:mc="http://schemas.openxmlformats.org/markup-compatibility/2006">
          <mc:Choice Requires="x14">
            <control shapeId="35841" r:id="rId12" name="Check Box 1">
              <controlPr defaultSize="0" autoFill="0" autoLine="0" autoPict="0">
                <anchor moveWithCells="1">
                  <from>
                    <xdr:col>6</xdr:col>
                    <xdr:colOff>0</xdr:colOff>
                    <xdr:row>10</xdr:row>
                    <xdr:rowOff>0</xdr:rowOff>
                  </from>
                  <to>
                    <xdr:col>10</xdr:col>
                    <xdr:colOff>0</xdr:colOff>
                    <xdr:row>10</xdr:row>
                    <xdr:rowOff>266700</xdr:rowOff>
                  </to>
                </anchor>
              </controlPr>
            </control>
          </mc:Choice>
        </mc:AlternateContent>
        <mc:AlternateContent xmlns:mc="http://schemas.openxmlformats.org/markup-compatibility/2006">
          <mc:Choice Requires="x14">
            <control shapeId="35842" r:id="rId13" name="Check Box 2">
              <controlPr defaultSize="0" autoFill="0" autoLine="0" autoPict="0">
                <anchor moveWithCells="1">
                  <from>
                    <xdr:col>10</xdr:col>
                    <xdr:colOff>0</xdr:colOff>
                    <xdr:row>10</xdr:row>
                    <xdr:rowOff>0</xdr:rowOff>
                  </from>
                  <to>
                    <xdr:col>14</xdr:col>
                    <xdr:colOff>0</xdr:colOff>
                    <xdr:row>10</xdr:row>
                    <xdr:rowOff>266700</xdr:rowOff>
                  </to>
                </anchor>
              </controlPr>
            </control>
          </mc:Choice>
        </mc:AlternateContent>
        <mc:AlternateContent xmlns:mc="http://schemas.openxmlformats.org/markup-compatibility/2006">
          <mc:Choice Requires="x14">
            <control shapeId="35855" r:id="rId14" name="Check Box 15">
              <controlPr defaultSize="0" autoFill="0" autoLine="0" autoPict="0">
                <anchor moveWithCells="1">
                  <from>
                    <xdr:col>37</xdr:col>
                    <xdr:colOff>28575</xdr:colOff>
                    <xdr:row>12</xdr:row>
                    <xdr:rowOff>19050</xdr:rowOff>
                  </from>
                  <to>
                    <xdr:col>38</xdr:col>
                    <xdr:colOff>123825</xdr:colOff>
                    <xdr:row>12</xdr:row>
                    <xdr:rowOff>219075</xdr:rowOff>
                  </to>
                </anchor>
              </controlPr>
            </control>
          </mc:Choice>
        </mc:AlternateContent>
        <mc:AlternateContent xmlns:mc="http://schemas.openxmlformats.org/markup-compatibility/2006">
          <mc:Choice Requires="x14">
            <control shapeId="35856" r:id="rId15" name="Check Box 16">
              <controlPr defaultSize="0" autoFill="0" autoLine="0" autoPict="0">
                <anchor moveWithCells="1">
                  <from>
                    <xdr:col>37</xdr:col>
                    <xdr:colOff>28575</xdr:colOff>
                    <xdr:row>13</xdr:row>
                    <xdr:rowOff>28575</xdr:rowOff>
                  </from>
                  <to>
                    <xdr:col>38</xdr:col>
                    <xdr:colOff>114300</xdr:colOff>
                    <xdr:row>13</xdr:row>
                    <xdr:rowOff>219075</xdr:rowOff>
                  </to>
                </anchor>
              </controlPr>
            </control>
          </mc:Choice>
        </mc:AlternateContent>
        <mc:AlternateContent xmlns:mc="http://schemas.openxmlformats.org/markup-compatibility/2006">
          <mc:Choice Requires="x14">
            <control shapeId="35857" r:id="rId16" name="Check Box 17">
              <controlPr defaultSize="0" autoFill="0" autoLine="0" autoPict="0">
                <anchor moveWithCells="1">
                  <from>
                    <xdr:col>37</xdr:col>
                    <xdr:colOff>28575</xdr:colOff>
                    <xdr:row>14</xdr:row>
                    <xdr:rowOff>57150</xdr:rowOff>
                  </from>
                  <to>
                    <xdr:col>38</xdr:col>
                    <xdr:colOff>66675</xdr:colOff>
                    <xdr:row>14</xdr:row>
                    <xdr:rowOff>238125</xdr:rowOff>
                  </to>
                </anchor>
              </controlPr>
            </control>
          </mc:Choice>
        </mc:AlternateContent>
        <mc:AlternateContent xmlns:mc="http://schemas.openxmlformats.org/markup-compatibility/2006">
          <mc:Choice Requires="x14">
            <control shapeId="35858" r:id="rId17" name="Option Button 18">
              <controlPr defaultSize="0" autoFill="0" autoLine="0" autoPict="0">
                <anchor moveWithCells="1">
                  <from>
                    <xdr:col>87</xdr:col>
                    <xdr:colOff>114300</xdr:colOff>
                    <xdr:row>8</xdr:row>
                    <xdr:rowOff>0</xdr:rowOff>
                  </from>
                  <to>
                    <xdr:col>95</xdr:col>
                    <xdr:colOff>9525</xdr:colOff>
                    <xdr:row>9</xdr:row>
                    <xdr:rowOff>19050</xdr:rowOff>
                  </to>
                </anchor>
              </controlPr>
            </control>
          </mc:Choice>
        </mc:AlternateContent>
        <mc:AlternateContent xmlns:mc="http://schemas.openxmlformats.org/markup-compatibility/2006">
          <mc:Choice Requires="x14">
            <control shapeId="35859" r:id="rId18" name="Check Box 19">
              <controlPr defaultSize="0" autoFill="0" autoLine="0" autoPict="0">
                <anchor moveWithCells="1">
                  <from>
                    <xdr:col>2</xdr:col>
                    <xdr:colOff>9525</xdr:colOff>
                    <xdr:row>3</xdr:row>
                    <xdr:rowOff>19050</xdr:rowOff>
                  </from>
                  <to>
                    <xdr:col>3</xdr:col>
                    <xdr:colOff>114300</xdr:colOff>
                    <xdr:row>3</xdr:row>
                    <xdr:rowOff>161925</xdr:rowOff>
                  </to>
                </anchor>
              </controlPr>
            </control>
          </mc:Choice>
        </mc:AlternateContent>
        <mc:AlternateContent xmlns:mc="http://schemas.openxmlformats.org/markup-compatibility/2006">
          <mc:Choice Requires="x14">
            <control shapeId="35860" r:id="rId19" name="Check Box 20">
              <controlPr defaultSize="0" autoFill="0" autoLine="0" autoPict="0">
                <anchor moveWithCells="1">
                  <from>
                    <xdr:col>2</xdr:col>
                    <xdr:colOff>9525</xdr:colOff>
                    <xdr:row>4</xdr:row>
                    <xdr:rowOff>19050</xdr:rowOff>
                  </from>
                  <to>
                    <xdr:col>3</xdr:col>
                    <xdr:colOff>114300</xdr:colOff>
                    <xdr:row>4</xdr:row>
                    <xdr:rowOff>161925</xdr:rowOff>
                  </to>
                </anchor>
              </controlPr>
            </control>
          </mc:Choice>
        </mc:AlternateContent>
        <mc:AlternateContent xmlns:mc="http://schemas.openxmlformats.org/markup-compatibility/2006">
          <mc:Choice Requires="x14">
            <control shapeId="35861" r:id="rId20" name="Check Box 21">
              <controlPr defaultSize="0" autoFill="0" autoLine="0" autoPict="0">
                <anchor moveWithCells="1">
                  <from>
                    <xdr:col>2</xdr:col>
                    <xdr:colOff>9525</xdr:colOff>
                    <xdr:row>5</xdr:row>
                    <xdr:rowOff>19050</xdr:rowOff>
                  </from>
                  <to>
                    <xdr:col>3</xdr:col>
                    <xdr:colOff>114300</xdr:colOff>
                    <xdr:row>5</xdr:row>
                    <xdr:rowOff>161925</xdr:rowOff>
                  </to>
                </anchor>
              </controlPr>
            </control>
          </mc:Choice>
        </mc:AlternateContent>
        <mc:AlternateContent xmlns:mc="http://schemas.openxmlformats.org/markup-compatibility/2006">
          <mc:Choice Requires="x14">
            <control shapeId="35862" r:id="rId21" name="Check Box 22">
              <controlPr defaultSize="0" autoFill="0" autoLine="0" autoPict="0">
                <anchor moveWithCells="1">
                  <from>
                    <xdr:col>2</xdr:col>
                    <xdr:colOff>9525</xdr:colOff>
                    <xdr:row>6</xdr:row>
                    <xdr:rowOff>19050</xdr:rowOff>
                  </from>
                  <to>
                    <xdr:col>3</xdr:col>
                    <xdr:colOff>114300</xdr:colOff>
                    <xdr:row>6</xdr:row>
                    <xdr:rowOff>161925</xdr:rowOff>
                  </to>
                </anchor>
              </controlPr>
            </control>
          </mc:Choice>
        </mc:AlternateContent>
        <mc:AlternateContent xmlns:mc="http://schemas.openxmlformats.org/markup-compatibility/2006">
          <mc:Choice Requires="x14">
            <control shapeId="3" r:id="rId22" name="Group Box 12">
              <controlPr defaultSize="0" autoFill="0" autoPict="0">
                <anchor moveWithCells="1" sizeWithCells="1">
                  <from>
                    <xdr:col>70</xdr:col>
                    <xdr:colOff>9525</xdr:colOff>
                    <xdr:row>12</xdr:row>
                    <xdr:rowOff>0</xdr:rowOff>
                  </from>
                  <to>
                    <xdr:col>91</xdr:col>
                    <xdr:colOff>28575</xdr:colOff>
                    <xdr:row>13</xdr:row>
                    <xdr:rowOff>0</xdr:rowOff>
                  </to>
                </anchor>
              </controlPr>
            </control>
          </mc:Choice>
        </mc:AlternateContent>
        <mc:AlternateContent xmlns:mc="http://schemas.openxmlformats.org/markup-compatibility/2006">
          <mc:Choice Requires="x14">
            <control shapeId="4" r:id="rId23" name="Option Button 13">
              <controlPr defaultSize="0" autoFill="0" autoLine="0" autoPict="0">
                <anchor moveWithCells="1" sizeWithCells="1">
                  <from>
                    <xdr:col>70</xdr:col>
                    <xdr:colOff>123825</xdr:colOff>
                    <xdr:row>12</xdr:row>
                    <xdr:rowOff>66675</xdr:rowOff>
                  </from>
                  <to>
                    <xdr:col>73</xdr:col>
                    <xdr:colOff>123825</xdr:colOff>
                    <xdr:row>12</xdr:row>
                    <xdr:rowOff>238125</xdr:rowOff>
                  </to>
                </anchor>
              </controlPr>
            </control>
          </mc:Choice>
        </mc:AlternateContent>
        <mc:AlternateContent xmlns:mc="http://schemas.openxmlformats.org/markup-compatibility/2006">
          <mc:Choice Requires="x14">
            <control shapeId="7" r:id="rId24" name="Option Button 14">
              <controlPr defaultSize="0" autoFill="0" autoLine="0" autoPict="0">
                <anchor moveWithCells="1" sizeWithCells="1">
                  <from>
                    <xdr:col>86</xdr:col>
                    <xdr:colOff>38100</xdr:colOff>
                    <xdr:row>12</xdr:row>
                    <xdr:rowOff>38100</xdr:rowOff>
                  </from>
                  <to>
                    <xdr:col>90</xdr:col>
                    <xdr:colOff>9525</xdr:colOff>
                    <xdr:row>12</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S61"/>
  <sheetViews>
    <sheetView tabSelected="1" view="pageBreakPreview" topLeftCell="A20" zoomScaleNormal="100" zoomScaleSheetLayoutView="100" workbookViewId="0">
      <selection activeCell="D45" sqref="D45:F45"/>
    </sheetView>
  </sheetViews>
  <sheetFormatPr defaultColWidth="2.375" defaultRowHeight="18.75" x14ac:dyDescent="0.15"/>
  <cols>
    <col min="1" max="41" width="2.375" style="20"/>
    <col min="42" max="42" width="30.875" style="20" customWidth="1"/>
    <col min="43" max="43" width="29" style="20" customWidth="1"/>
    <col min="44" max="44" width="2.375" style="20"/>
    <col min="45" max="45" width="26.375" style="20" customWidth="1"/>
    <col min="46" max="16384" width="2.375" style="20"/>
  </cols>
  <sheetData>
    <row r="1" spans="1:45" ht="20.45" customHeight="1" thickBot="1" x14ac:dyDescent="0.2">
      <c r="A1" s="1311" t="s">
        <v>261</v>
      </c>
      <c r="B1" s="1312"/>
      <c r="C1" s="1312"/>
      <c r="D1" s="1312"/>
      <c r="E1" s="1312"/>
      <c r="F1" s="1312"/>
      <c r="G1" s="1312"/>
      <c r="H1" s="1312"/>
      <c r="I1" s="1312"/>
      <c r="J1" s="1312"/>
      <c r="K1" s="1312"/>
      <c r="L1" s="1312"/>
      <c r="M1" s="1312"/>
      <c r="N1" s="1312"/>
      <c r="O1" s="1312"/>
      <c r="P1" s="378"/>
      <c r="Q1" s="378"/>
      <c r="R1" s="378"/>
      <c r="S1" s="378"/>
      <c r="T1" s="378"/>
      <c r="U1" s="378"/>
      <c r="V1" s="378"/>
      <c r="W1" s="378"/>
      <c r="X1" s="378"/>
      <c r="Y1" s="378"/>
      <c r="Z1" s="378"/>
      <c r="AA1" s="378"/>
      <c r="AB1" s="378"/>
      <c r="AC1" s="378"/>
      <c r="AD1" s="1294" t="s">
        <v>279</v>
      </c>
      <c r="AE1" s="1294"/>
      <c r="AF1" s="1294"/>
      <c r="AG1" s="1295"/>
      <c r="AH1" s="1295"/>
      <c r="AI1" s="379" t="s">
        <v>280</v>
      </c>
      <c r="AJ1" s="1295"/>
      <c r="AK1" s="1295"/>
      <c r="AL1" s="379" t="s">
        <v>281</v>
      </c>
      <c r="AM1" s="378"/>
      <c r="AN1" s="380"/>
    </row>
    <row r="2" spans="1:45" ht="9" customHeight="1" thickTop="1" x14ac:dyDescent="0.15">
      <c r="A2" s="1313"/>
      <c r="B2" s="1314"/>
      <c r="C2" s="1314"/>
      <c r="D2" s="1314"/>
      <c r="E2" s="1314"/>
      <c r="F2" s="1314"/>
      <c r="G2" s="1314"/>
      <c r="H2" s="1314"/>
      <c r="I2" s="1314"/>
      <c r="J2" s="1314"/>
      <c r="K2" s="1314"/>
      <c r="L2" s="1314"/>
      <c r="M2" s="1314"/>
      <c r="N2" s="1314"/>
      <c r="O2" s="131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81"/>
    </row>
    <row r="3" spans="1:45" ht="22.9" customHeight="1" x14ac:dyDescent="0.15">
      <c r="A3" s="1313"/>
      <c r="B3" s="1314"/>
      <c r="C3" s="1314"/>
      <c r="D3" s="1314"/>
      <c r="E3" s="1314"/>
      <c r="F3" s="1314"/>
      <c r="G3" s="1314"/>
      <c r="H3" s="1314"/>
      <c r="I3" s="1314"/>
      <c r="J3" s="1314"/>
      <c r="K3" s="1314"/>
      <c r="L3" s="1314"/>
      <c r="M3" s="1314"/>
      <c r="N3" s="1314"/>
      <c r="O3" s="1314"/>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3"/>
      <c r="AO3" s="164"/>
    </row>
    <row r="4" spans="1:45" ht="15" customHeight="1" x14ac:dyDescent="0.15">
      <c r="A4" s="1313"/>
      <c r="B4" s="1314"/>
      <c r="C4" s="1314"/>
      <c r="D4" s="1314"/>
      <c r="E4" s="1314"/>
      <c r="F4" s="1314"/>
      <c r="G4" s="1314"/>
      <c r="H4" s="1314"/>
      <c r="I4" s="1314"/>
      <c r="J4" s="1314"/>
      <c r="K4" s="1314"/>
      <c r="L4" s="1314"/>
      <c r="M4" s="1314"/>
      <c r="N4" s="1314"/>
      <c r="O4" s="1314"/>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3"/>
      <c r="AO4" s="164"/>
    </row>
    <row r="5" spans="1:45" ht="15" customHeight="1" x14ac:dyDescent="0.15">
      <c r="A5" s="1315" t="s">
        <v>531</v>
      </c>
      <c r="B5" s="1316"/>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382"/>
      <c r="AG5" s="382"/>
      <c r="AH5" s="382"/>
      <c r="AI5" s="382"/>
      <c r="AJ5" s="382"/>
      <c r="AK5" s="382"/>
      <c r="AL5" s="382"/>
      <c r="AM5" s="382"/>
      <c r="AN5" s="383"/>
      <c r="AO5" s="164"/>
    </row>
    <row r="6" spans="1:45" ht="15" customHeight="1" thickBot="1" x14ac:dyDescent="0.2">
      <c r="A6" s="1317"/>
      <c r="B6" s="1318"/>
      <c r="C6" s="1318"/>
      <c r="D6" s="1318"/>
      <c r="E6" s="1318"/>
      <c r="F6" s="1318"/>
      <c r="G6" s="1318"/>
      <c r="H6" s="1318"/>
      <c r="I6" s="1318"/>
      <c r="J6" s="1318"/>
      <c r="K6" s="1318"/>
      <c r="L6" s="1318"/>
      <c r="M6" s="1318"/>
      <c r="N6" s="1318"/>
      <c r="O6" s="1318"/>
      <c r="P6" s="1318"/>
      <c r="Q6" s="1318"/>
      <c r="R6" s="1318"/>
      <c r="S6" s="1318"/>
      <c r="T6" s="1318"/>
      <c r="U6" s="1318"/>
      <c r="V6" s="1318"/>
      <c r="W6" s="1318"/>
      <c r="X6" s="1318"/>
      <c r="Y6" s="1318"/>
      <c r="Z6" s="1318"/>
      <c r="AA6" s="1318"/>
      <c r="AB6" s="1318"/>
      <c r="AC6" s="1318"/>
      <c r="AD6" s="1318"/>
      <c r="AE6" s="1318"/>
      <c r="AF6" s="414"/>
      <c r="AG6" s="414"/>
      <c r="AH6" s="414"/>
      <c r="AI6" s="414"/>
      <c r="AJ6" s="414"/>
      <c r="AK6" s="414"/>
      <c r="AL6" s="414"/>
      <c r="AM6" s="414"/>
      <c r="AN6" s="383"/>
      <c r="AO6" s="164"/>
    </row>
    <row r="7" spans="1:45" ht="26.45" customHeight="1" thickTop="1" x14ac:dyDescent="0.15">
      <c r="A7" s="1296" t="s">
        <v>283</v>
      </c>
      <c r="B7" s="1297"/>
      <c r="C7" s="1297"/>
      <c r="D7" s="1298"/>
      <c r="E7" s="1300" t="str">
        <f>'01.活動日程表 '!$G$10&amp;""</f>
        <v/>
      </c>
      <c r="F7" s="1301"/>
      <c r="G7" s="1301"/>
      <c r="H7" s="1301"/>
      <c r="I7" s="1301"/>
      <c r="J7" s="1301"/>
      <c r="K7" s="1301"/>
      <c r="L7" s="1301"/>
      <c r="M7" s="1301"/>
      <c r="N7" s="1301"/>
      <c r="O7" s="1301"/>
      <c r="P7" s="1301"/>
      <c r="Q7" s="1301"/>
      <c r="R7" s="1301"/>
      <c r="S7" s="1301"/>
      <c r="T7" s="1301"/>
      <c r="U7" s="1301"/>
      <c r="V7" s="1301"/>
      <c r="W7" s="1301"/>
      <c r="X7" s="1302"/>
      <c r="Y7" s="1306" t="s">
        <v>284</v>
      </c>
      <c r="Z7" s="1297"/>
      <c r="AA7" s="1298"/>
      <c r="AB7" s="1307" t="str">
        <f>'01.活動日程表 '!$AO$9&amp;""</f>
        <v/>
      </c>
      <c r="AC7" s="1308"/>
      <c r="AD7" s="1308"/>
      <c r="AE7" s="1308"/>
      <c r="AF7" s="1308"/>
      <c r="AG7" s="1308"/>
      <c r="AH7" s="1308"/>
      <c r="AI7" s="1308"/>
      <c r="AJ7" s="1308"/>
      <c r="AK7" s="1308"/>
      <c r="AL7" s="1308"/>
      <c r="AM7" s="1309"/>
      <c r="AN7" s="381"/>
    </row>
    <row r="8" spans="1:45" ht="26.45" customHeight="1" thickBot="1" x14ac:dyDescent="0.2">
      <c r="A8" s="1299"/>
      <c r="B8" s="1263"/>
      <c r="C8" s="1263"/>
      <c r="D8" s="1264"/>
      <c r="E8" s="1303"/>
      <c r="F8" s="1304"/>
      <c r="G8" s="1304"/>
      <c r="H8" s="1304"/>
      <c r="I8" s="1304"/>
      <c r="J8" s="1304"/>
      <c r="K8" s="1304"/>
      <c r="L8" s="1304"/>
      <c r="M8" s="1304"/>
      <c r="N8" s="1304"/>
      <c r="O8" s="1304"/>
      <c r="P8" s="1304"/>
      <c r="Q8" s="1304"/>
      <c r="R8" s="1304"/>
      <c r="S8" s="1304"/>
      <c r="T8" s="1304"/>
      <c r="U8" s="1304"/>
      <c r="V8" s="1304"/>
      <c r="W8" s="1304"/>
      <c r="X8" s="1305"/>
      <c r="Y8" s="1310" t="s">
        <v>285</v>
      </c>
      <c r="Z8" s="1263"/>
      <c r="AA8" s="1264"/>
      <c r="AB8" s="1277" t="str">
        <f>'01.活動日程表 '!$AO$10&amp;""</f>
        <v/>
      </c>
      <c r="AC8" s="1278"/>
      <c r="AD8" s="1278"/>
      <c r="AE8" s="1278"/>
      <c r="AF8" s="1278"/>
      <c r="AG8" s="1278"/>
      <c r="AH8" s="1278"/>
      <c r="AI8" s="1278"/>
      <c r="AJ8" s="1278"/>
      <c r="AK8" s="1278"/>
      <c r="AL8" s="1278"/>
      <c r="AM8" s="1279"/>
      <c r="AN8" s="381"/>
    </row>
    <row r="9" spans="1:45" ht="26.45" customHeight="1" thickBot="1" x14ac:dyDescent="0.2">
      <c r="A9" s="1280" t="s">
        <v>286</v>
      </c>
      <c r="B9" s="1281"/>
      <c r="C9" s="1281"/>
      <c r="D9" s="1282"/>
      <c r="E9" s="1283" t="str">
        <f>'01.活動日程表 '!$AO$11&amp;""</f>
        <v/>
      </c>
      <c r="F9" s="1284"/>
      <c r="G9" s="1284"/>
      <c r="H9" s="1284"/>
      <c r="I9" s="1284"/>
      <c r="J9" s="1284"/>
      <c r="K9" s="1284"/>
      <c r="L9" s="1284"/>
      <c r="M9" s="1284"/>
      <c r="N9" s="1284"/>
      <c r="O9" s="1284"/>
      <c r="P9" s="1284"/>
      <c r="Q9" s="1284"/>
      <c r="R9" s="1284"/>
      <c r="S9" s="1284"/>
      <c r="T9" s="1284"/>
      <c r="U9" s="1284"/>
      <c r="V9" s="1284"/>
      <c r="W9" s="1284"/>
      <c r="X9" s="1284"/>
      <c r="Y9" s="1284"/>
      <c r="Z9" s="1284"/>
      <c r="AA9" s="1284"/>
      <c r="AB9" s="1284"/>
      <c r="AC9" s="1284"/>
      <c r="AD9" s="1284"/>
      <c r="AE9" s="1284"/>
      <c r="AF9" s="1284"/>
      <c r="AG9" s="1284"/>
      <c r="AH9" s="1284"/>
      <c r="AI9" s="1284"/>
      <c r="AJ9" s="1284"/>
      <c r="AK9" s="1284"/>
      <c r="AL9" s="1284"/>
      <c r="AM9" s="1285"/>
      <c r="AN9" s="381"/>
    </row>
    <row r="10" spans="1:45" ht="26.45" customHeight="1" thickBot="1" x14ac:dyDescent="0.2">
      <c r="A10" s="1286" t="s">
        <v>267</v>
      </c>
      <c r="B10" s="1238"/>
      <c r="C10" s="1238"/>
      <c r="D10" s="1239"/>
      <c r="E10" s="1287" t="str">
        <f>'01.活動日程表 '!$BB$9&amp;""</f>
        <v/>
      </c>
      <c r="F10" s="1272"/>
      <c r="G10" s="1272"/>
      <c r="H10" s="1272"/>
      <c r="I10" s="1272"/>
      <c r="J10" s="1272"/>
      <c r="K10" s="1272"/>
      <c r="L10" s="1272"/>
      <c r="M10" s="1288"/>
      <c r="N10" s="1240" t="s">
        <v>269</v>
      </c>
      <c r="O10" s="1238"/>
      <c r="P10" s="1238"/>
      <c r="Q10" s="1238"/>
      <c r="R10" s="1272" t="str">
        <f>'01.活動日程表 '!$BB$11&amp;""</f>
        <v/>
      </c>
      <c r="S10" s="1272"/>
      <c r="T10" s="1272"/>
      <c r="U10" s="1272"/>
      <c r="V10" s="1272"/>
      <c r="W10" s="1272"/>
      <c r="X10" s="1272"/>
      <c r="Y10" s="1272"/>
      <c r="Z10" s="1289"/>
      <c r="AA10" s="1290" t="s">
        <v>287</v>
      </c>
      <c r="AB10" s="1238"/>
      <c r="AC10" s="1238"/>
      <c r="AD10" s="1238"/>
      <c r="AE10" s="1272" t="str">
        <f>'01.活動日程表 '!$BB$10&amp;""</f>
        <v/>
      </c>
      <c r="AF10" s="1272"/>
      <c r="AG10" s="1272"/>
      <c r="AH10" s="1272"/>
      <c r="AI10" s="1272"/>
      <c r="AJ10" s="1272"/>
      <c r="AK10" s="1272"/>
      <c r="AL10" s="1272"/>
      <c r="AM10" s="1273"/>
      <c r="AN10" s="381"/>
    </row>
    <row r="11" spans="1:45" ht="26.45" customHeight="1" thickBot="1" x14ac:dyDescent="0.2">
      <c r="A11" s="1256" t="s">
        <v>288</v>
      </c>
      <c r="B11" s="1257"/>
      <c r="C11" s="1257"/>
      <c r="D11" s="1258"/>
      <c r="E11" s="1259" t="s">
        <v>417</v>
      </c>
      <c r="F11" s="1259"/>
      <c r="G11" s="1259"/>
      <c r="H11" s="1260" t="str">
        <f>'01.活動日程表 '!$I$15&amp;""</f>
        <v/>
      </c>
      <c r="I11" s="1260"/>
      <c r="J11" s="1260"/>
      <c r="K11" s="415" t="s">
        <v>289</v>
      </c>
      <c r="L11" s="1260" t="str">
        <f>'01.活動日程表 '!$M$15&amp;""</f>
        <v/>
      </c>
      <c r="M11" s="1260"/>
      <c r="N11" s="415" t="s">
        <v>290</v>
      </c>
      <c r="O11" s="1260" t="str">
        <f>'01.活動日程表 '!$Q$15&amp;""</f>
        <v/>
      </c>
      <c r="P11" s="1260"/>
      <c r="Q11" s="415" t="s">
        <v>281</v>
      </c>
      <c r="R11" s="1291" t="str">
        <f>'01.活動日程表 '!$U$15&amp;""</f>
        <v>（　　　）～</v>
      </c>
      <c r="S11" s="1291"/>
      <c r="T11" s="1291"/>
      <c r="U11" s="1259" t="s">
        <v>294</v>
      </c>
      <c r="V11" s="1259"/>
      <c r="W11" s="1260" t="str">
        <f>'01.活動日程表 '!$Y$15&amp;""</f>
        <v/>
      </c>
      <c r="X11" s="1260"/>
      <c r="Y11" s="415" t="s">
        <v>290</v>
      </c>
      <c r="Z11" s="1260" t="str">
        <f>'01.活動日程表 '!$AC$15&amp;""</f>
        <v/>
      </c>
      <c r="AA11" s="1260"/>
      <c r="AB11" s="415" t="s">
        <v>281</v>
      </c>
      <c r="AC11" s="1292" t="str">
        <f>'01.活動日程表 '!$AG$15&amp;""</f>
        <v>（　　　）</v>
      </c>
      <c r="AD11" s="1292"/>
      <c r="AE11" s="1293"/>
      <c r="AF11" s="416" t="s">
        <v>295</v>
      </c>
      <c r="AG11" s="1274"/>
      <c r="AH11" s="1274"/>
      <c r="AI11" s="417" t="s">
        <v>296</v>
      </c>
      <c r="AJ11" s="1274"/>
      <c r="AK11" s="1274"/>
      <c r="AL11" s="417" t="s">
        <v>281</v>
      </c>
      <c r="AM11" s="418" t="s">
        <v>297</v>
      </c>
      <c r="AN11" s="381"/>
    </row>
    <row r="12" spans="1:45" ht="15" customHeight="1" thickTop="1" x14ac:dyDescent="0.15">
      <c r="A12" s="1275" t="s">
        <v>553</v>
      </c>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381"/>
    </row>
    <row r="13" spans="1:45" ht="15" customHeight="1" x14ac:dyDescent="0.15">
      <c r="A13" s="38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81"/>
    </row>
    <row r="14" spans="1:45" ht="15" customHeight="1" x14ac:dyDescent="0.15">
      <c r="A14" s="1270" t="s">
        <v>538</v>
      </c>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374"/>
      <c r="AJ14" s="374"/>
      <c r="AK14" s="374"/>
      <c r="AL14" s="374"/>
      <c r="AM14" s="374"/>
      <c r="AN14" s="381"/>
      <c r="AO14" s="365"/>
      <c r="AQ14" s="535" t="s">
        <v>300</v>
      </c>
      <c r="AR14" s="535"/>
      <c r="AS14" s="535"/>
    </row>
    <row r="15" spans="1:45" s="32" customFormat="1" ht="19.5" thickBot="1" x14ac:dyDescent="0.2">
      <c r="A15" s="385"/>
      <c r="B15" s="488" t="s">
        <v>593</v>
      </c>
      <c r="C15" s="366"/>
      <c r="D15" s="366"/>
      <c r="E15" s="366"/>
      <c r="F15" s="366"/>
      <c r="G15" s="366"/>
      <c r="H15" s="366"/>
      <c r="I15" s="366"/>
      <c r="J15" s="375"/>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81"/>
      <c r="AQ15" s="535"/>
      <c r="AR15" s="535"/>
      <c r="AS15" s="535"/>
    </row>
    <row r="16" spans="1:45" ht="15" customHeight="1" thickBot="1" x14ac:dyDescent="0.2">
      <c r="A16" s="1261" t="s">
        <v>302</v>
      </c>
      <c r="B16" s="1261"/>
      <c r="C16" s="1262"/>
      <c r="D16" s="1265" t="s">
        <v>304</v>
      </c>
      <c r="E16" s="1261"/>
      <c r="F16" s="1261"/>
      <c r="G16" s="1261"/>
      <c r="H16" s="1261"/>
      <c r="I16" s="1261"/>
      <c r="J16" s="1261"/>
      <c r="K16" s="1261"/>
      <c r="L16" s="1261"/>
      <c r="M16" s="1261"/>
      <c r="N16" s="1261"/>
      <c r="O16" s="1262"/>
      <c r="P16" s="1265" t="s">
        <v>306</v>
      </c>
      <c r="Q16" s="1261"/>
      <c r="R16" s="1261"/>
      <c r="S16" s="1261"/>
      <c r="T16" s="1261"/>
      <c r="U16" s="1261"/>
      <c r="V16" s="1261"/>
      <c r="W16" s="1261"/>
      <c r="X16" s="1261"/>
      <c r="Y16" s="1261"/>
      <c r="Z16" s="1261"/>
      <c r="AA16" s="1262"/>
      <c r="AB16" s="1265" t="s">
        <v>307</v>
      </c>
      <c r="AC16" s="1261"/>
      <c r="AD16" s="1261"/>
      <c r="AE16" s="1261"/>
      <c r="AF16" s="1261"/>
      <c r="AG16" s="1261"/>
      <c r="AH16" s="1261"/>
      <c r="AI16" s="1261"/>
      <c r="AJ16" s="1261"/>
      <c r="AK16" s="1261"/>
      <c r="AL16" s="1261"/>
      <c r="AM16" s="1262"/>
      <c r="AN16" s="381"/>
      <c r="AQ16" s="19" t="s">
        <v>308</v>
      </c>
      <c r="AS16" s="19" t="s">
        <v>309</v>
      </c>
    </row>
    <row r="17" spans="1:45" ht="15" customHeight="1" thickTop="1" thickBot="1" x14ac:dyDescent="0.2">
      <c r="A17" s="1263"/>
      <c r="B17" s="1263"/>
      <c r="C17" s="1264"/>
      <c r="D17" s="1266" t="s">
        <v>311</v>
      </c>
      <c r="E17" s="1267"/>
      <c r="F17" s="1267"/>
      <c r="G17" s="1267" t="s">
        <v>313</v>
      </c>
      <c r="H17" s="1267"/>
      <c r="I17" s="1267"/>
      <c r="J17" s="1267" t="s">
        <v>314</v>
      </c>
      <c r="K17" s="1267"/>
      <c r="L17" s="1267"/>
      <c r="M17" s="1268" t="s">
        <v>315</v>
      </c>
      <c r="N17" s="1268"/>
      <c r="O17" s="1269"/>
      <c r="P17" s="1266" t="s">
        <v>311</v>
      </c>
      <c r="Q17" s="1267"/>
      <c r="R17" s="1267"/>
      <c r="S17" s="1267" t="s">
        <v>313</v>
      </c>
      <c r="T17" s="1267"/>
      <c r="U17" s="1267"/>
      <c r="V17" s="1267" t="s">
        <v>314</v>
      </c>
      <c r="W17" s="1267"/>
      <c r="X17" s="1267"/>
      <c r="Y17" s="1268" t="s">
        <v>315</v>
      </c>
      <c r="Z17" s="1268"/>
      <c r="AA17" s="1269"/>
      <c r="AB17" s="1266" t="s">
        <v>311</v>
      </c>
      <c r="AC17" s="1267"/>
      <c r="AD17" s="1267"/>
      <c r="AE17" s="1267" t="s">
        <v>313</v>
      </c>
      <c r="AF17" s="1267"/>
      <c r="AG17" s="1267"/>
      <c r="AH17" s="1267" t="s">
        <v>314</v>
      </c>
      <c r="AI17" s="1267"/>
      <c r="AJ17" s="1267"/>
      <c r="AK17" s="1268" t="s">
        <v>315</v>
      </c>
      <c r="AL17" s="1268"/>
      <c r="AM17" s="1269"/>
      <c r="AN17" s="381"/>
      <c r="AQ17" s="21"/>
      <c r="AS17" s="21"/>
    </row>
    <row r="18" spans="1:45" ht="15" customHeight="1" x14ac:dyDescent="0.15">
      <c r="A18" s="1253"/>
      <c r="B18" s="1253"/>
      <c r="C18" s="1254"/>
      <c r="D18" s="1255">
        <f>SUM(G18:O18)</f>
        <v>0</v>
      </c>
      <c r="E18" s="1249"/>
      <c r="F18" s="1249"/>
      <c r="G18" s="1249"/>
      <c r="H18" s="1249"/>
      <c r="I18" s="1249"/>
      <c r="J18" s="1249"/>
      <c r="K18" s="1249"/>
      <c r="L18" s="1249"/>
      <c r="M18" s="1249"/>
      <c r="N18" s="1249"/>
      <c r="O18" s="1250"/>
      <c r="P18" s="1255">
        <f>SUM(S18:AA18)</f>
        <v>0</v>
      </c>
      <c r="Q18" s="1249"/>
      <c r="R18" s="1249"/>
      <c r="S18" s="1249"/>
      <c r="T18" s="1249"/>
      <c r="U18" s="1249"/>
      <c r="V18" s="1249"/>
      <c r="W18" s="1249"/>
      <c r="X18" s="1249"/>
      <c r="Y18" s="1249"/>
      <c r="Z18" s="1249"/>
      <c r="AA18" s="1250"/>
      <c r="AB18" s="1251">
        <f>SUM(AE18:AM18)</f>
        <v>0</v>
      </c>
      <c r="AC18" s="1252"/>
      <c r="AD18" s="1252"/>
      <c r="AE18" s="1233"/>
      <c r="AF18" s="1233"/>
      <c r="AG18" s="1233"/>
      <c r="AH18" s="1233"/>
      <c r="AI18" s="1233"/>
      <c r="AJ18" s="1233"/>
      <c r="AK18" s="1233"/>
      <c r="AL18" s="1233"/>
      <c r="AM18" s="1234"/>
      <c r="AN18" s="381"/>
      <c r="AQ18" s="21" t="s">
        <v>349</v>
      </c>
      <c r="AS18" s="21" t="s">
        <v>317</v>
      </c>
    </row>
    <row r="19" spans="1:45" ht="15" customHeight="1" x14ac:dyDescent="0.15">
      <c r="A19" s="1245"/>
      <c r="B19" s="1245"/>
      <c r="C19" s="1246"/>
      <c r="D19" s="1247">
        <f>SUM(G19:O19)</f>
        <v>0</v>
      </c>
      <c r="E19" s="1248"/>
      <c r="F19" s="1248"/>
      <c r="G19" s="1223"/>
      <c r="H19" s="1223"/>
      <c r="I19" s="1223"/>
      <c r="J19" s="1223"/>
      <c r="K19" s="1223"/>
      <c r="L19" s="1223"/>
      <c r="M19" s="1223"/>
      <c r="N19" s="1223"/>
      <c r="O19" s="1224"/>
      <c r="P19" s="1247">
        <f>SUM(S19:AA19)</f>
        <v>0</v>
      </c>
      <c r="Q19" s="1248"/>
      <c r="R19" s="1248"/>
      <c r="S19" s="1223"/>
      <c r="T19" s="1223"/>
      <c r="U19" s="1223"/>
      <c r="V19" s="1223"/>
      <c r="W19" s="1223"/>
      <c r="X19" s="1223"/>
      <c r="Y19" s="1223"/>
      <c r="Z19" s="1223"/>
      <c r="AA19" s="1224"/>
      <c r="AB19" s="1247">
        <f>SUM(AE19:AM19)</f>
        <v>0</v>
      </c>
      <c r="AC19" s="1248"/>
      <c r="AD19" s="1248"/>
      <c r="AE19" s="1223"/>
      <c r="AF19" s="1223"/>
      <c r="AG19" s="1223"/>
      <c r="AH19" s="1223"/>
      <c r="AI19" s="1223"/>
      <c r="AJ19" s="1223"/>
      <c r="AK19" s="1223"/>
      <c r="AL19" s="1223"/>
      <c r="AM19" s="1224"/>
      <c r="AN19" s="381"/>
      <c r="AQ19" s="35" t="s">
        <v>352</v>
      </c>
      <c r="AS19" s="21" t="s">
        <v>319</v>
      </c>
    </row>
    <row r="20" spans="1:45" ht="15" customHeight="1" x14ac:dyDescent="0.15">
      <c r="A20" s="1245"/>
      <c r="B20" s="1245"/>
      <c r="C20" s="1246"/>
      <c r="D20" s="1247">
        <f>SUM(G20:O20)</f>
        <v>0</v>
      </c>
      <c r="E20" s="1248"/>
      <c r="F20" s="1248"/>
      <c r="G20" s="1223"/>
      <c r="H20" s="1223"/>
      <c r="I20" s="1223"/>
      <c r="J20" s="1223"/>
      <c r="K20" s="1223"/>
      <c r="L20" s="1223"/>
      <c r="M20" s="1223"/>
      <c r="N20" s="1223"/>
      <c r="O20" s="1224"/>
      <c r="P20" s="1247">
        <f>SUM(S20:AA20)</f>
        <v>0</v>
      </c>
      <c r="Q20" s="1248"/>
      <c r="R20" s="1248"/>
      <c r="S20" s="1223"/>
      <c r="T20" s="1223"/>
      <c r="U20" s="1223"/>
      <c r="V20" s="1223"/>
      <c r="W20" s="1223"/>
      <c r="X20" s="1223"/>
      <c r="Y20" s="1223"/>
      <c r="Z20" s="1223"/>
      <c r="AA20" s="1224"/>
      <c r="AB20" s="1247">
        <f>SUM(AE20:AM20)</f>
        <v>0</v>
      </c>
      <c r="AC20" s="1248"/>
      <c r="AD20" s="1248"/>
      <c r="AE20" s="1223"/>
      <c r="AF20" s="1223"/>
      <c r="AG20" s="1223"/>
      <c r="AH20" s="1223"/>
      <c r="AI20" s="1223"/>
      <c r="AJ20" s="1223"/>
      <c r="AK20" s="1223"/>
      <c r="AL20" s="1223"/>
      <c r="AM20" s="1224"/>
      <c r="AN20" s="381"/>
      <c r="AQ20" s="21" t="s">
        <v>316</v>
      </c>
      <c r="AS20" s="21" t="s">
        <v>321</v>
      </c>
    </row>
    <row r="21" spans="1:45" ht="15" customHeight="1" x14ac:dyDescent="0.15">
      <c r="A21" s="1245"/>
      <c r="B21" s="1245"/>
      <c r="C21" s="1246"/>
      <c r="D21" s="1247">
        <f>SUM(G21:O21)</f>
        <v>0</v>
      </c>
      <c r="E21" s="1248"/>
      <c r="F21" s="1248"/>
      <c r="G21" s="1223"/>
      <c r="H21" s="1223"/>
      <c r="I21" s="1223"/>
      <c r="J21" s="1223"/>
      <c r="K21" s="1223"/>
      <c r="L21" s="1223"/>
      <c r="M21" s="1223"/>
      <c r="N21" s="1223"/>
      <c r="O21" s="1224"/>
      <c r="P21" s="1247">
        <f>SUM(S21:AA21)</f>
        <v>0</v>
      </c>
      <c r="Q21" s="1248"/>
      <c r="R21" s="1248"/>
      <c r="S21" s="1223"/>
      <c r="T21" s="1223"/>
      <c r="U21" s="1223"/>
      <c r="V21" s="1223"/>
      <c r="W21" s="1223"/>
      <c r="X21" s="1223"/>
      <c r="Y21" s="1223"/>
      <c r="Z21" s="1223"/>
      <c r="AA21" s="1224"/>
      <c r="AB21" s="1247">
        <f>SUM(AE21:AM21)</f>
        <v>0</v>
      </c>
      <c r="AC21" s="1248"/>
      <c r="AD21" s="1248"/>
      <c r="AE21" s="1223"/>
      <c r="AF21" s="1223"/>
      <c r="AG21" s="1223"/>
      <c r="AH21" s="1223"/>
      <c r="AI21" s="1223"/>
      <c r="AJ21" s="1223"/>
      <c r="AK21" s="1223"/>
      <c r="AL21" s="1223"/>
      <c r="AM21" s="1224"/>
      <c r="AN21" s="381"/>
      <c r="AQ21" s="21" t="s">
        <v>318</v>
      </c>
      <c r="AS21" s="21" t="s">
        <v>323</v>
      </c>
    </row>
    <row r="22" spans="1:45" ht="15" customHeight="1" thickBot="1" x14ac:dyDescent="0.2">
      <c r="A22" s="1243"/>
      <c r="B22" s="1243"/>
      <c r="C22" s="1244"/>
      <c r="D22" s="1241">
        <f>SUM(G22:O22)</f>
        <v>0</v>
      </c>
      <c r="E22" s="1242"/>
      <c r="F22" s="1242"/>
      <c r="G22" s="1216"/>
      <c r="H22" s="1216"/>
      <c r="I22" s="1216"/>
      <c r="J22" s="1216"/>
      <c r="K22" s="1216"/>
      <c r="L22" s="1216"/>
      <c r="M22" s="1216"/>
      <c r="N22" s="1216"/>
      <c r="O22" s="1217"/>
      <c r="P22" s="1241">
        <f>SUM(S22:AA22)</f>
        <v>0</v>
      </c>
      <c r="Q22" s="1242"/>
      <c r="R22" s="1242"/>
      <c r="S22" s="1216"/>
      <c r="T22" s="1216"/>
      <c r="U22" s="1216"/>
      <c r="V22" s="1216"/>
      <c r="W22" s="1216"/>
      <c r="X22" s="1216"/>
      <c r="Y22" s="1216"/>
      <c r="Z22" s="1216"/>
      <c r="AA22" s="1217"/>
      <c r="AB22" s="1241">
        <f>SUM(AE22:AM22)</f>
        <v>0</v>
      </c>
      <c r="AC22" s="1242"/>
      <c r="AD22" s="1242"/>
      <c r="AE22" s="1216"/>
      <c r="AF22" s="1216"/>
      <c r="AG22" s="1216"/>
      <c r="AH22" s="1216"/>
      <c r="AI22" s="1216"/>
      <c r="AJ22" s="1216"/>
      <c r="AK22" s="1216"/>
      <c r="AL22" s="1216"/>
      <c r="AM22" s="1217"/>
      <c r="AN22" s="381"/>
      <c r="AQ22" s="21" t="s">
        <v>320</v>
      </c>
      <c r="AS22" s="21" t="s">
        <v>324</v>
      </c>
    </row>
    <row r="23" spans="1:45" ht="15" customHeight="1" x14ac:dyDescent="0.15">
      <c r="A23" s="384"/>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81"/>
      <c r="AQ23" s="21" t="s">
        <v>322</v>
      </c>
      <c r="AS23" s="21" t="s">
        <v>325</v>
      </c>
    </row>
    <row r="24" spans="1:45" ht="15" customHeight="1" x14ac:dyDescent="0.15">
      <c r="A24" s="386" t="s">
        <v>326</v>
      </c>
      <c r="B24" s="165"/>
      <c r="C24" s="165"/>
      <c r="D24" s="165"/>
      <c r="E24" s="165"/>
      <c r="F24" s="165"/>
      <c r="G24" s="165"/>
      <c r="H24" s="165"/>
      <c r="I24" s="165"/>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81"/>
      <c r="AO24" s="365"/>
      <c r="AQ24" s="27" t="s">
        <v>534</v>
      </c>
      <c r="AS24" s="21" t="s">
        <v>328</v>
      </c>
    </row>
    <row r="25" spans="1:45" s="32" customFormat="1" ht="9" customHeight="1" thickBot="1" x14ac:dyDescent="0.2">
      <c r="A25" s="387"/>
      <c r="B25" s="367"/>
      <c r="C25" s="367"/>
      <c r="D25" s="367"/>
      <c r="E25" s="367"/>
      <c r="F25" s="367"/>
      <c r="G25" s="367"/>
      <c r="H25" s="367"/>
      <c r="I25" s="367"/>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81"/>
      <c r="AO25" s="365"/>
      <c r="AP25" s="365"/>
      <c r="AQ25" s="21" t="s">
        <v>327</v>
      </c>
      <c r="AS25" s="21" t="s">
        <v>330</v>
      </c>
    </row>
    <row r="26" spans="1:45" ht="15" customHeight="1" thickBot="1" x14ac:dyDescent="0.2">
      <c r="A26" s="1238" t="s">
        <v>302</v>
      </c>
      <c r="B26" s="1238"/>
      <c r="C26" s="1239"/>
      <c r="D26" s="1240" t="s">
        <v>332</v>
      </c>
      <c r="E26" s="1238"/>
      <c r="F26" s="1239"/>
      <c r="G26" s="1240" t="s">
        <v>334</v>
      </c>
      <c r="H26" s="1238"/>
      <c r="I26" s="1238"/>
      <c r="J26" s="1238"/>
      <c r="K26" s="1238"/>
      <c r="L26" s="1238"/>
      <c r="M26" s="1238"/>
      <c r="N26" s="1238"/>
      <c r="O26" s="1239"/>
      <c r="P26" s="1240" t="s">
        <v>335</v>
      </c>
      <c r="Q26" s="1238"/>
      <c r="R26" s="1239"/>
      <c r="S26" s="1168" t="s">
        <v>337</v>
      </c>
      <c r="T26" s="1169"/>
      <c r="U26" s="1169"/>
      <c r="V26" s="1169"/>
      <c r="W26" s="1169"/>
      <c r="X26" s="1169"/>
      <c r="Y26" s="1169"/>
      <c r="Z26" s="1169"/>
      <c r="AA26" s="1169"/>
      <c r="AB26" s="1169"/>
      <c r="AC26" s="1169"/>
      <c r="AD26" s="1169"/>
      <c r="AE26" s="1169"/>
      <c r="AF26" s="1169"/>
      <c r="AG26" s="1169"/>
      <c r="AH26" s="1169"/>
      <c r="AI26" s="1169"/>
      <c r="AJ26" s="1169"/>
      <c r="AK26" s="1169"/>
      <c r="AL26" s="1170"/>
      <c r="AM26" s="374"/>
      <c r="AN26" s="381"/>
      <c r="AO26" s="365"/>
      <c r="AP26" s="365"/>
      <c r="AQ26" s="21" t="s">
        <v>329</v>
      </c>
      <c r="AS26" s="35" t="s">
        <v>339</v>
      </c>
    </row>
    <row r="27" spans="1:45" ht="15" customHeight="1" x14ac:dyDescent="0.15">
      <c r="A27" s="1189"/>
      <c r="B27" s="1189"/>
      <c r="C27" s="1190"/>
      <c r="D27" s="1232"/>
      <c r="E27" s="1233"/>
      <c r="F27" s="1234"/>
      <c r="G27" s="1235"/>
      <c r="H27" s="1236"/>
      <c r="I27" s="1236"/>
      <c r="J27" s="1236"/>
      <c r="K27" s="1236"/>
      <c r="L27" s="1236"/>
      <c r="M27" s="1236"/>
      <c r="N27" s="1236"/>
      <c r="O27" s="1237"/>
      <c r="P27" s="1232"/>
      <c r="Q27" s="1233"/>
      <c r="R27" s="1234"/>
      <c r="S27" s="1232"/>
      <c r="T27" s="1228"/>
      <c r="U27" s="368" t="s">
        <v>341</v>
      </c>
      <c r="V27" s="1229"/>
      <c r="W27" s="1230"/>
      <c r="X27" s="1228"/>
      <c r="Y27" s="1229"/>
      <c r="Z27" s="368" t="s">
        <v>341</v>
      </c>
      <c r="AA27" s="1229"/>
      <c r="AB27" s="1230"/>
      <c r="AC27" s="1228"/>
      <c r="AD27" s="1229"/>
      <c r="AE27" s="368" t="s">
        <v>341</v>
      </c>
      <c r="AF27" s="1229"/>
      <c r="AG27" s="1230"/>
      <c r="AH27" s="1228"/>
      <c r="AI27" s="1229"/>
      <c r="AJ27" s="368" t="s">
        <v>341</v>
      </c>
      <c r="AK27" s="1229"/>
      <c r="AL27" s="1231"/>
      <c r="AM27" s="374"/>
      <c r="AN27" s="381"/>
      <c r="AQ27" s="35" t="s">
        <v>338</v>
      </c>
      <c r="AS27" s="21" t="s">
        <v>343</v>
      </c>
    </row>
    <row r="28" spans="1:45" ht="15" customHeight="1" x14ac:dyDescent="0.15">
      <c r="A28" s="1180"/>
      <c r="B28" s="1180"/>
      <c r="C28" s="1181"/>
      <c r="D28" s="1222"/>
      <c r="E28" s="1223"/>
      <c r="F28" s="1224"/>
      <c r="G28" s="1225"/>
      <c r="H28" s="1226"/>
      <c r="I28" s="1226"/>
      <c r="J28" s="1226"/>
      <c r="K28" s="1226"/>
      <c r="L28" s="1226"/>
      <c r="M28" s="1226"/>
      <c r="N28" s="1226"/>
      <c r="O28" s="1227"/>
      <c r="P28" s="1222"/>
      <c r="Q28" s="1223"/>
      <c r="R28" s="1224"/>
      <c r="S28" s="1222"/>
      <c r="T28" s="1221"/>
      <c r="U28" s="369" t="s">
        <v>341</v>
      </c>
      <c r="V28" s="1175"/>
      <c r="W28" s="1188"/>
      <c r="X28" s="1221"/>
      <c r="Y28" s="1175"/>
      <c r="Z28" s="369" t="s">
        <v>341</v>
      </c>
      <c r="AA28" s="1175"/>
      <c r="AB28" s="1188"/>
      <c r="AC28" s="1221"/>
      <c r="AD28" s="1175"/>
      <c r="AE28" s="369" t="s">
        <v>341</v>
      </c>
      <c r="AF28" s="1175"/>
      <c r="AG28" s="1188"/>
      <c r="AH28" s="1221"/>
      <c r="AI28" s="1175"/>
      <c r="AJ28" s="369" t="s">
        <v>341</v>
      </c>
      <c r="AK28" s="1175"/>
      <c r="AL28" s="1176"/>
      <c r="AM28" s="374"/>
      <c r="AN28" s="381"/>
      <c r="AQ28" s="21" t="s">
        <v>342</v>
      </c>
      <c r="AS28" s="21" t="s">
        <v>345</v>
      </c>
    </row>
    <row r="29" spans="1:45" ht="15" customHeight="1" thickBot="1" x14ac:dyDescent="0.2">
      <c r="A29" s="1180"/>
      <c r="B29" s="1180"/>
      <c r="C29" s="1181"/>
      <c r="D29" s="1222"/>
      <c r="E29" s="1223"/>
      <c r="F29" s="1224"/>
      <c r="G29" s="1225"/>
      <c r="H29" s="1226"/>
      <c r="I29" s="1226"/>
      <c r="J29" s="1226"/>
      <c r="K29" s="1226"/>
      <c r="L29" s="1226"/>
      <c r="M29" s="1226"/>
      <c r="N29" s="1226"/>
      <c r="O29" s="1227"/>
      <c r="P29" s="1222"/>
      <c r="Q29" s="1223"/>
      <c r="R29" s="1224"/>
      <c r="S29" s="1222"/>
      <c r="T29" s="1221"/>
      <c r="U29" s="369" t="s">
        <v>341</v>
      </c>
      <c r="V29" s="1175"/>
      <c r="W29" s="1188"/>
      <c r="X29" s="1221"/>
      <c r="Y29" s="1175"/>
      <c r="Z29" s="369" t="s">
        <v>341</v>
      </c>
      <c r="AA29" s="1175"/>
      <c r="AB29" s="1188"/>
      <c r="AC29" s="1221"/>
      <c r="AD29" s="1175"/>
      <c r="AE29" s="369" t="s">
        <v>341</v>
      </c>
      <c r="AF29" s="1175"/>
      <c r="AG29" s="1188"/>
      <c r="AH29" s="1221"/>
      <c r="AI29" s="1175"/>
      <c r="AJ29" s="369" t="s">
        <v>341</v>
      </c>
      <c r="AK29" s="1175"/>
      <c r="AL29" s="1176"/>
      <c r="AM29" s="374"/>
      <c r="AN29" s="381"/>
      <c r="AQ29" s="21" t="s">
        <v>344</v>
      </c>
      <c r="AS29" s="37"/>
    </row>
    <row r="30" spans="1:45" ht="15" customHeight="1" thickBot="1" x14ac:dyDescent="0.2">
      <c r="A30" s="1197"/>
      <c r="B30" s="1197"/>
      <c r="C30" s="1198"/>
      <c r="D30" s="1215"/>
      <c r="E30" s="1216"/>
      <c r="F30" s="1217"/>
      <c r="G30" s="1218"/>
      <c r="H30" s="1219"/>
      <c r="I30" s="1219"/>
      <c r="J30" s="1219"/>
      <c r="K30" s="1219"/>
      <c r="L30" s="1219"/>
      <c r="M30" s="1219"/>
      <c r="N30" s="1219"/>
      <c r="O30" s="1220"/>
      <c r="P30" s="1215"/>
      <c r="Q30" s="1216"/>
      <c r="R30" s="1217"/>
      <c r="S30" s="1215"/>
      <c r="T30" s="1214"/>
      <c r="U30" s="370" t="s">
        <v>341</v>
      </c>
      <c r="V30" s="1178"/>
      <c r="W30" s="1205"/>
      <c r="X30" s="1214"/>
      <c r="Y30" s="1178"/>
      <c r="Z30" s="370" t="s">
        <v>341</v>
      </c>
      <c r="AA30" s="1178"/>
      <c r="AB30" s="1205"/>
      <c r="AC30" s="1214"/>
      <c r="AD30" s="1178"/>
      <c r="AE30" s="370" t="s">
        <v>341</v>
      </c>
      <c r="AF30" s="1178"/>
      <c r="AG30" s="1205"/>
      <c r="AH30" s="1214"/>
      <c r="AI30" s="1178"/>
      <c r="AJ30" s="370" t="s">
        <v>341</v>
      </c>
      <c r="AK30" s="1178"/>
      <c r="AL30" s="1179"/>
      <c r="AM30" s="374"/>
      <c r="AN30" s="381"/>
      <c r="AQ30" s="21" t="s">
        <v>346</v>
      </c>
    </row>
    <row r="31" spans="1:45" s="32" customFormat="1" ht="15" customHeight="1" thickBot="1" x14ac:dyDescent="0.2">
      <c r="A31" s="388"/>
      <c r="B31" s="371"/>
      <c r="C31" s="372" t="s">
        <v>348</v>
      </c>
      <c r="D31" s="371"/>
      <c r="E31" s="371"/>
      <c r="F31" s="371"/>
      <c r="G31" s="371"/>
      <c r="H31" s="371"/>
      <c r="I31" s="371"/>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81"/>
      <c r="AQ31" s="21" t="s">
        <v>347</v>
      </c>
      <c r="AS31" s="425" t="s">
        <v>350</v>
      </c>
    </row>
    <row r="32" spans="1:45" s="39" customFormat="1" ht="15" customHeight="1" x14ac:dyDescent="0.15">
      <c r="A32" s="388"/>
      <c r="B32" s="371"/>
      <c r="C32" s="372" t="s">
        <v>351</v>
      </c>
      <c r="D32" s="371"/>
      <c r="E32" s="371"/>
      <c r="F32" s="371"/>
      <c r="G32" s="371"/>
      <c r="H32" s="371"/>
      <c r="I32" s="371"/>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81"/>
      <c r="AQ32" s="40" t="s">
        <v>353</v>
      </c>
      <c r="AS32" s="426"/>
    </row>
    <row r="33" spans="1:45" ht="15" customHeight="1" thickBot="1" x14ac:dyDescent="0.2">
      <c r="A33" s="389"/>
      <c r="B33" s="373"/>
      <c r="C33" s="373"/>
      <c r="D33" s="373"/>
      <c r="E33" s="373"/>
      <c r="F33" s="373"/>
      <c r="G33" s="373"/>
      <c r="H33" s="373"/>
      <c r="I33" s="373"/>
      <c r="J33" s="373"/>
      <c r="K33" s="373"/>
      <c r="L33" s="373"/>
      <c r="M33" s="373"/>
      <c r="N33" s="373"/>
      <c r="O33" s="373"/>
      <c r="P33" s="373"/>
      <c r="Q33" s="373"/>
      <c r="R33" s="373"/>
      <c r="S33" s="373"/>
      <c r="T33" s="373"/>
      <c r="U33" s="374"/>
      <c r="V33" s="373"/>
      <c r="W33" s="373"/>
      <c r="X33" s="373"/>
      <c r="Y33" s="373"/>
      <c r="Z33" s="374"/>
      <c r="AA33" s="373"/>
      <c r="AB33" s="373"/>
      <c r="AC33" s="373"/>
      <c r="AD33" s="373"/>
      <c r="AE33" s="374"/>
      <c r="AF33" s="373"/>
      <c r="AG33" s="373"/>
      <c r="AH33" s="373"/>
      <c r="AI33" s="373"/>
      <c r="AJ33" s="374"/>
      <c r="AK33" s="373"/>
      <c r="AL33" s="373"/>
      <c r="AM33" s="374"/>
      <c r="AN33" s="381"/>
      <c r="AQ33" s="37" t="s">
        <v>357</v>
      </c>
      <c r="AS33" s="21" t="s">
        <v>368</v>
      </c>
    </row>
    <row r="34" spans="1:45" s="44" customFormat="1" ht="15" customHeight="1" x14ac:dyDescent="0.15">
      <c r="A34" s="469" t="s">
        <v>355</v>
      </c>
      <c r="B34" s="165"/>
      <c r="C34" s="165"/>
      <c r="D34" s="165"/>
      <c r="E34" s="165"/>
      <c r="F34" s="165"/>
      <c r="G34" s="165"/>
      <c r="H34" s="165"/>
      <c r="I34" s="165"/>
      <c r="J34" s="165"/>
      <c r="K34" s="165"/>
      <c r="L34" s="165"/>
      <c r="M34" s="165"/>
      <c r="N34" s="165"/>
      <c r="O34" s="165"/>
      <c r="P34" s="165"/>
      <c r="Q34" s="165"/>
      <c r="R34" s="165"/>
      <c r="S34" s="165"/>
      <c r="T34" s="165"/>
      <c r="U34" s="165"/>
      <c r="V34" s="165"/>
      <c r="W34" s="165"/>
      <c r="X34" s="166"/>
      <c r="Z34" s="470" t="s">
        <v>356</v>
      </c>
      <c r="AA34" s="165"/>
      <c r="AB34" s="165"/>
      <c r="AC34" s="165"/>
      <c r="AD34" s="165"/>
      <c r="AE34" s="165"/>
      <c r="AF34" s="165"/>
      <c r="AG34" s="165"/>
      <c r="AH34" s="165"/>
      <c r="AI34" s="165"/>
      <c r="AJ34" s="171"/>
      <c r="AK34" s="374"/>
      <c r="AL34" s="374"/>
      <c r="AM34" s="374"/>
      <c r="AN34" s="381"/>
      <c r="AQ34" s="49"/>
      <c r="AS34" s="21" t="s">
        <v>371</v>
      </c>
    </row>
    <row r="35" spans="1:45" s="50" customFormat="1" ht="9" customHeight="1" thickBot="1" x14ac:dyDescent="0.2">
      <c r="A35" s="387"/>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74"/>
      <c r="Z35" s="376"/>
      <c r="AA35" s="376"/>
      <c r="AB35" s="376"/>
      <c r="AC35" s="376"/>
      <c r="AD35" s="376"/>
      <c r="AE35" s="376"/>
      <c r="AF35" s="376"/>
      <c r="AG35" s="376"/>
      <c r="AH35" s="376"/>
      <c r="AI35" s="376"/>
      <c r="AJ35" s="377"/>
      <c r="AK35" s="374"/>
      <c r="AL35" s="374"/>
      <c r="AM35" s="374"/>
      <c r="AN35" s="381"/>
      <c r="AQ35" s="35" t="s">
        <v>364</v>
      </c>
      <c r="AS35" s="21" t="s">
        <v>380</v>
      </c>
    </row>
    <row r="36" spans="1:45" ht="15" customHeight="1" thickBot="1" x14ac:dyDescent="0.2">
      <c r="A36" s="1206" t="s">
        <v>302</v>
      </c>
      <c r="B36" s="1169"/>
      <c r="C36" s="1170"/>
      <c r="D36" s="1168" t="s">
        <v>360</v>
      </c>
      <c r="E36" s="1169"/>
      <c r="F36" s="1169"/>
      <c r="G36" s="1169"/>
      <c r="H36" s="1169"/>
      <c r="I36" s="1169"/>
      <c r="J36" s="1169"/>
      <c r="K36" s="1169"/>
      <c r="L36" s="1169"/>
      <c r="M36" s="1169"/>
      <c r="N36" s="1169"/>
      <c r="O36" s="1169"/>
      <c r="P36" s="1169"/>
      <c r="Q36" s="1169"/>
      <c r="R36" s="1170"/>
      <c r="S36" s="1207" t="s">
        <v>361</v>
      </c>
      <c r="T36" s="1208"/>
      <c r="U36" s="1209"/>
      <c r="V36" s="374"/>
      <c r="W36" s="374"/>
      <c r="X36" s="374"/>
      <c r="Y36" s="374"/>
      <c r="Z36" s="1210" t="s">
        <v>302</v>
      </c>
      <c r="AA36" s="1211"/>
      <c r="AB36" s="1212"/>
      <c r="AC36" s="1210" t="s">
        <v>362</v>
      </c>
      <c r="AD36" s="1211"/>
      <c r="AE36" s="1211"/>
      <c r="AF36" s="1211"/>
      <c r="AG36" s="1211"/>
      <c r="AH36" s="1211"/>
      <c r="AI36" s="1211"/>
      <c r="AJ36" s="1211"/>
      <c r="AK36" s="1212"/>
      <c r="AL36" s="1210" t="s">
        <v>363</v>
      </c>
      <c r="AM36" s="1211"/>
      <c r="AN36" s="1213"/>
      <c r="AQ36" s="21" t="s">
        <v>367</v>
      </c>
      <c r="AS36" s="21" t="s">
        <v>370</v>
      </c>
    </row>
    <row r="37" spans="1:45" ht="15" customHeight="1" thickBot="1" x14ac:dyDescent="0.2">
      <c r="A37" s="1189"/>
      <c r="B37" s="1189"/>
      <c r="C37" s="1190"/>
      <c r="D37" s="1191"/>
      <c r="E37" s="1192"/>
      <c r="F37" s="1192"/>
      <c r="G37" s="1192"/>
      <c r="H37" s="1192"/>
      <c r="I37" s="1192"/>
      <c r="J37" s="1192"/>
      <c r="K37" s="1192"/>
      <c r="L37" s="1192"/>
      <c r="M37" s="1192"/>
      <c r="N37" s="1192"/>
      <c r="O37" s="1192"/>
      <c r="P37" s="1192"/>
      <c r="Q37" s="1192"/>
      <c r="R37" s="1193"/>
      <c r="S37" s="1171"/>
      <c r="T37" s="1172"/>
      <c r="U37" s="1173"/>
      <c r="V37" s="374"/>
      <c r="W37" s="374"/>
      <c r="X37" s="374"/>
      <c r="Y37" s="374"/>
      <c r="Z37" s="1194"/>
      <c r="AA37" s="1195"/>
      <c r="AB37" s="1196"/>
      <c r="AC37" s="1182"/>
      <c r="AD37" s="1183"/>
      <c r="AE37" s="1183"/>
      <c r="AF37" s="1183"/>
      <c r="AG37" s="1183"/>
      <c r="AH37" s="1183"/>
      <c r="AI37" s="1183"/>
      <c r="AJ37" s="1183"/>
      <c r="AK37" s="1184"/>
      <c r="AL37" s="1174"/>
      <c r="AM37" s="1175"/>
      <c r="AN37" s="1188"/>
      <c r="AQ37" s="37" t="s">
        <v>369</v>
      </c>
      <c r="AS37" s="35" t="s">
        <v>366</v>
      </c>
    </row>
    <row r="38" spans="1:45" ht="15" customHeight="1" x14ac:dyDescent="0.15">
      <c r="A38" s="1180"/>
      <c r="B38" s="1180"/>
      <c r="C38" s="1181"/>
      <c r="D38" s="1182"/>
      <c r="E38" s="1183"/>
      <c r="F38" s="1183"/>
      <c r="G38" s="1183"/>
      <c r="H38" s="1183"/>
      <c r="I38" s="1183"/>
      <c r="J38" s="1183"/>
      <c r="K38" s="1183"/>
      <c r="L38" s="1183"/>
      <c r="M38" s="1183"/>
      <c r="N38" s="1183"/>
      <c r="O38" s="1183"/>
      <c r="P38" s="1183"/>
      <c r="Q38" s="1183"/>
      <c r="R38" s="1184"/>
      <c r="S38" s="1174"/>
      <c r="T38" s="1175"/>
      <c r="U38" s="1176"/>
      <c r="V38" s="374"/>
      <c r="W38" s="374"/>
      <c r="X38" s="374"/>
      <c r="Y38" s="374"/>
      <c r="Z38" s="1185"/>
      <c r="AA38" s="1186"/>
      <c r="AB38" s="1187"/>
      <c r="AC38" s="1182"/>
      <c r="AD38" s="1183"/>
      <c r="AE38" s="1183"/>
      <c r="AF38" s="1183"/>
      <c r="AG38" s="1183"/>
      <c r="AH38" s="1183"/>
      <c r="AI38" s="1183"/>
      <c r="AJ38" s="1183"/>
      <c r="AK38" s="1184"/>
      <c r="AL38" s="1174"/>
      <c r="AM38" s="1175"/>
      <c r="AN38" s="1188"/>
      <c r="AS38" s="21" t="s">
        <v>535</v>
      </c>
    </row>
    <row r="39" spans="1:45" ht="15" customHeight="1" thickBot="1" x14ac:dyDescent="0.2">
      <c r="A39" s="1180"/>
      <c r="B39" s="1180"/>
      <c r="C39" s="1181"/>
      <c r="D39" s="1182"/>
      <c r="E39" s="1183"/>
      <c r="F39" s="1183"/>
      <c r="G39" s="1183"/>
      <c r="H39" s="1183"/>
      <c r="I39" s="1183"/>
      <c r="J39" s="1183"/>
      <c r="K39" s="1183"/>
      <c r="L39" s="1183"/>
      <c r="M39" s="1183"/>
      <c r="N39" s="1183"/>
      <c r="O39" s="1183"/>
      <c r="P39" s="1183"/>
      <c r="Q39" s="1183"/>
      <c r="R39" s="1184"/>
      <c r="S39" s="1174"/>
      <c r="T39" s="1175"/>
      <c r="U39" s="1176"/>
      <c r="V39" s="374"/>
      <c r="W39" s="374"/>
      <c r="X39" s="374"/>
      <c r="Y39" s="374"/>
      <c r="Z39" s="1185"/>
      <c r="AA39" s="1186"/>
      <c r="AB39" s="1187"/>
      <c r="AC39" s="1182"/>
      <c r="AD39" s="1183"/>
      <c r="AE39" s="1183"/>
      <c r="AF39" s="1183"/>
      <c r="AG39" s="1183"/>
      <c r="AH39" s="1183"/>
      <c r="AI39" s="1183"/>
      <c r="AJ39" s="1183"/>
      <c r="AK39" s="1184"/>
      <c r="AL39" s="1174"/>
      <c r="AM39" s="1175"/>
      <c r="AN39" s="1188"/>
      <c r="AS39" s="21" t="s">
        <v>536</v>
      </c>
    </row>
    <row r="40" spans="1:45" ht="15" customHeight="1" thickBot="1" x14ac:dyDescent="0.2">
      <c r="A40" s="1197"/>
      <c r="B40" s="1197"/>
      <c r="C40" s="1198"/>
      <c r="D40" s="1199"/>
      <c r="E40" s="1200"/>
      <c r="F40" s="1200"/>
      <c r="G40" s="1200"/>
      <c r="H40" s="1200"/>
      <c r="I40" s="1200"/>
      <c r="J40" s="1200"/>
      <c r="K40" s="1200"/>
      <c r="L40" s="1200"/>
      <c r="M40" s="1200"/>
      <c r="N40" s="1200"/>
      <c r="O40" s="1200"/>
      <c r="P40" s="1200"/>
      <c r="Q40" s="1200"/>
      <c r="R40" s="1201"/>
      <c r="S40" s="1177"/>
      <c r="T40" s="1178"/>
      <c r="U40" s="1179"/>
      <c r="V40" s="374"/>
      <c r="W40" s="374"/>
      <c r="X40" s="374"/>
      <c r="Y40" s="374"/>
      <c r="Z40" s="1202"/>
      <c r="AA40" s="1203"/>
      <c r="AB40" s="1204"/>
      <c r="AC40" s="1199"/>
      <c r="AD40" s="1200"/>
      <c r="AE40" s="1200"/>
      <c r="AF40" s="1200"/>
      <c r="AG40" s="1200"/>
      <c r="AH40" s="1200"/>
      <c r="AI40" s="1200"/>
      <c r="AJ40" s="1200"/>
      <c r="AK40" s="1201"/>
      <c r="AL40" s="1177"/>
      <c r="AM40" s="1178"/>
      <c r="AN40" s="1205"/>
      <c r="AQ40" s="19" t="s">
        <v>373</v>
      </c>
      <c r="AS40" s="21" t="s">
        <v>358</v>
      </c>
    </row>
    <row r="41" spans="1:45" ht="15" customHeight="1" x14ac:dyDescent="0.15">
      <c r="A41" s="389"/>
      <c r="B41" s="373"/>
      <c r="C41" s="373"/>
      <c r="D41" s="373"/>
      <c r="E41" s="373"/>
      <c r="F41" s="373"/>
      <c r="G41" s="373"/>
      <c r="H41" s="373"/>
      <c r="I41" s="373"/>
      <c r="J41" s="373"/>
      <c r="K41" s="373"/>
      <c r="L41" s="373"/>
      <c r="M41" s="373"/>
      <c r="N41" s="373"/>
      <c r="O41" s="373"/>
      <c r="P41" s="373"/>
      <c r="Q41" s="373"/>
      <c r="R41" s="373"/>
      <c r="S41" s="373"/>
      <c r="T41" s="373"/>
      <c r="U41" s="373"/>
      <c r="V41" s="374"/>
      <c r="W41" s="374"/>
      <c r="X41" s="374"/>
      <c r="Y41" s="373"/>
      <c r="Z41" s="373"/>
      <c r="AA41" s="373"/>
      <c r="AB41" s="373"/>
      <c r="AC41" s="373"/>
      <c r="AD41" s="373"/>
      <c r="AE41" s="373"/>
      <c r="AF41" s="373"/>
      <c r="AG41" s="373"/>
      <c r="AH41" s="373"/>
      <c r="AI41" s="373"/>
      <c r="AJ41" s="373"/>
      <c r="AK41" s="373"/>
      <c r="AL41" s="373"/>
      <c r="AM41" s="373"/>
      <c r="AN41" s="381"/>
      <c r="AQ41" s="21"/>
      <c r="AS41" s="21" t="s">
        <v>359</v>
      </c>
    </row>
    <row r="42" spans="1:45" ht="15" customHeight="1" x14ac:dyDescent="0.15">
      <c r="A42" s="386" t="s">
        <v>375</v>
      </c>
      <c r="B42" s="165"/>
      <c r="C42" s="165"/>
      <c r="D42" s="165"/>
      <c r="E42" s="374"/>
      <c r="F42" s="374"/>
      <c r="G42" s="374"/>
      <c r="H42" s="374"/>
      <c r="I42" s="374"/>
      <c r="J42" s="374"/>
      <c r="K42" s="374"/>
      <c r="L42" s="374"/>
      <c r="M42" s="374"/>
      <c r="N42" s="374"/>
      <c r="O42" s="374"/>
      <c r="P42" s="374"/>
      <c r="Q42" s="374"/>
      <c r="R42" s="374"/>
      <c r="S42" s="374"/>
      <c r="T42" s="374"/>
      <c r="U42" s="374"/>
      <c r="V42" s="1152" t="s">
        <v>376</v>
      </c>
      <c r="W42" s="1152"/>
      <c r="X42" s="1152"/>
      <c r="Y42" s="1152"/>
      <c r="Z42" s="1152"/>
      <c r="AA42" s="1152"/>
      <c r="AB42" s="1152"/>
      <c r="AC42" s="1152"/>
      <c r="AD42" s="1152"/>
      <c r="AE42" s="1152"/>
      <c r="AF42" s="1152"/>
      <c r="AG42" s="1152"/>
      <c r="AH42" s="1152"/>
      <c r="AI42" s="1152"/>
      <c r="AJ42" s="1152"/>
      <c r="AK42" s="1152"/>
      <c r="AL42" s="1152"/>
      <c r="AM42" s="1152"/>
      <c r="AN42" s="1153"/>
      <c r="AQ42" s="21" t="s">
        <v>379</v>
      </c>
      <c r="AS42" s="21" t="s">
        <v>372</v>
      </c>
    </row>
    <row r="43" spans="1:45" s="50" customFormat="1" ht="13.5" customHeight="1" thickBot="1" x14ac:dyDescent="0.2">
      <c r="A43" s="390"/>
      <c r="B43" s="375"/>
      <c r="C43" s="375"/>
      <c r="D43" s="375"/>
      <c r="E43" s="374"/>
      <c r="F43" s="374"/>
      <c r="G43" s="374"/>
      <c r="H43" s="374"/>
      <c r="I43" s="374"/>
      <c r="J43" s="374"/>
      <c r="K43" s="374"/>
      <c r="L43" s="374"/>
      <c r="M43" s="374"/>
      <c r="N43" s="374"/>
      <c r="O43" s="374"/>
      <c r="P43" s="374"/>
      <c r="Q43" s="374"/>
      <c r="R43" s="374"/>
      <c r="S43" s="374"/>
      <c r="T43" s="374"/>
      <c r="U43" s="374"/>
      <c r="V43" s="1154" t="s">
        <v>378</v>
      </c>
      <c r="W43" s="1154"/>
      <c r="X43" s="1154"/>
      <c r="Y43" s="1154"/>
      <c r="Z43" s="1154"/>
      <c r="AA43" s="1154"/>
      <c r="AB43" s="1154"/>
      <c r="AC43" s="1154"/>
      <c r="AD43" s="1154"/>
      <c r="AE43" s="1154"/>
      <c r="AF43" s="1154"/>
      <c r="AG43" s="1154"/>
      <c r="AH43" s="1154"/>
      <c r="AI43" s="1154"/>
      <c r="AJ43" s="1154"/>
      <c r="AK43" s="1154"/>
      <c r="AL43" s="1154"/>
      <c r="AM43" s="1154"/>
      <c r="AN43" s="1155"/>
      <c r="AQ43" s="35" t="s">
        <v>383</v>
      </c>
      <c r="AS43" s="21" t="s">
        <v>354</v>
      </c>
    </row>
    <row r="44" spans="1:45" ht="15" customHeight="1" thickBot="1" x14ac:dyDescent="0.2">
      <c r="A44" s="1156" t="s">
        <v>381</v>
      </c>
      <c r="B44" s="1156"/>
      <c r="C44" s="1157"/>
      <c r="D44" s="1158" t="s">
        <v>552</v>
      </c>
      <c r="E44" s="1159"/>
      <c r="F44" s="1160"/>
      <c r="G44" s="1168" t="s">
        <v>362</v>
      </c>
      <c r="H44" s="1169"/>
      <c r="I44" s="1169"/>
      <c r="J44" s="1169"/>
      <c r="K44" s="1169"/>
      <c r="L44" s="1169"/>
      <c r="M44" s="1169"/>
      <c r="N44" s="1169"/>
      <c r="O44" s="1169"/>
      <c r="P44" s="1170"/>
      <c r="Q44" s="1168" t="s">
        <v>363</v>
      </c>
      <c r="R44" s="1169"/>
      <c r="S44" s="1169"/>
      <c r="T44" s="466"/>
      <c r="U44" s="467"/>
      <c r="V44" s="1121"/>
      <c r="W44" s="1122"/>
      <c r="X44" s="1125" t="s">
        <v>382</v>
      </c>
      <c r="Y44" s="1125"/>
      <c r="Z44" s="1125"/>
      <c r="AA44" s="1125"/>
      <c r="AB44" s="1125"/>
      <c r="AC44" s="1125"/>
      <c r="AD44" s="1125"/>
      <c r="AE44" s="1125"/>
      <c r="AF44" s="1125"/>
      <c r="AG44" s="1125"/>
      <c r="AH44" s="1125"/>
      <c r="AI44" s="1125"/>
      <c r="AJ44" s="1125"/>
      <c r="AK44" s="1125"/>
      <c r="AL44" s="1125"/>
      <c r="AM44" s="1125"/>
      <c r="AN44" s="1125"/>
      <c r="AQ44" s="21" t="s">
        <v>384</v>
      </c>
      <c r="AS44" s="37" t="s">
        <v>385</v>
      </c>
    </row>
    <row r="45" spans="1:45" ht="15" customHeight="1" thickBot="1" x14ac:dyDescent="0.2">
      <c r="A45" s="1164"/>
      <c r="B45" s="1164"/>
      <c r="C45" s="1164"/>
      <c r="D45" s="1165"/>
      <c r="E45" s="1166"/>
      <c r="F45" s="1167"/>
      <c r="G45" s="1171"/>
      <c r="H45" s="1172"/>
      <c r="I45" s="1172"/>
      <c r="J45" s="1172"/>
      <c r="K45" s="1172"/>
      <c r="L45" s="1172"/>
      <c r="M45" s="1172"/>
      <c r="N45" s="1172"/>
      <c r="O45" s="1172"/>
      <c r="P45" s="1172"/>
      <c r="Q45" s="1171"/>
      <c r="R45" s="1172"/>
      <c r="S45" s="1173"/>
      <c r="T45" s="374"/>
      <c r="U45" s="468"/>
      <c r="V45" s="1161"/>
      <c r="W45" s="1162"/>
      <c r="X45" s="1163"/>
      <c r="Y45" s="1163"/>
      <c r="Z45" s="1163"/>
      <c r="AA45" s="1163"/>
      <c r="AB45" s="1163"/>
      <c r="AC45" s="1163"/>
      <c r="AD45" s="1163"/>
      <c r="AE45" s="1163"/>
      <c r="AF45" s="1163"/>
      <c r="AG45" s="1163"/>
      <c r="AH45" s="1163"/>
      <c r="AI45" s="1163"/>
      <c r="AJ45" s="1163"/>
      <c r="AK45" s="1163"/>
      <c r="AL45" s="1163"/>
      <c r="AM45" s="1163"/>
      <c r="AN45" s="1163"/>
      <c r="AQ45" s="21" t="s">
        <v>387</v>
      </c>
    </row>
    <row r="46" spans="1:45" ht="15" customHeight="1" x14ac:dyDescent="0.15">
      <c r="A46" s="1127"/>
      <c r="B46" s="1127"/>
      <c r="C46" s="1128"/>
      <c r="D46" s="1129"/>
      <c r="E46" s="1130"/>
      <c r="F46" s="1131"/>
      <c r="G46" s="1174"/>
      <c r="H46" s="1175"/>
      <c r="I46" s="1175"/>
      <c r="J46" s="1175"/>
      <c r="K46" s="1175"/>
      <c r="L46" s="1175"/>
      <c r="M46" s="1175"/>
      <c r="N46" s="1175"/>
      <c r="O46" s="1175"/>
      <c r="P46" s="1176"/>
      <c r="Q46" s="1174"/>
      <c r="R46" s="1175"/>
      <c r="S46" s="1176"/>
      <c r="T46" s="374"/>
      <c r="U46" s="468"/>
      <c r="V46" s="1121"/>
      <c r="W46" s="1122"/>
      <c r="X46" s="1125" t="s">
        <v>554</v>
      </c>
      <c r="Y46" s="1125"/>
      <c r="Z46" s="1125"/>
      <c r="AA46" s="1125"/>
      <c r="AB46" s="1125"/>
      <c r="AC46" s="1125"/>
      <c r="AD46" s="1125"/>
      <c r="AE46" s="1125"/>
      <c r="AF46" s="1125"/>
      <c r="AG46" s="1125"/>
      <c r="AH46" s="1125"/>
      <c r="AI46" s="1125"/>
      <c r="AJ46" s="1125"/>
      <c r="AK46" s="1125"/>
      <c r="AL46" s="1125"/>
      <c r="AM46" s="1125"/>
      <c r="AN46" s="1125"/>
      <c r="AQ46" s="21" t="s">
        <v>388</v>
      </c>
    </row>
    <row r="47" spans="1:45" ht="15" customHeight="1" thickBot="1" x14ac:dyDescent="0.2">
      <c r="A47" s="1127"/>
      <c r="B47" s="1127"/>
      <c r="C47" s="1128"/>
      <c r="D47" s="1129"/>
      <c r="E47" s="1130"/>
      <c r="F47" s="1131"/>
      <c r="G47" s="1174"/>
      <c r="H47" s="1175"/>
      <c r="I47" s="1175"/>
      <c r="J47" s="1175"/>
      <c r="K47" s="1175"/>
      <c r="L47" s="1175"/>
      <c r="M47" s="1175"/>
      <c r="N47" s="1175"/>
      <c r="O47" s="1175"/>
      <c r="P47" s="1176"/>
      <c r="Q47" s="1174"/>
      <c r="R47" s="1175"/>
      <c r="S47" s="1176"/>
      <c r="T47" s="374"/>
      <c r="U47" s="468"/>
      <c r="V47" s="1123"/>
      <c r="W47" s="1124"/>
      <c r="X47" s="1126"/>
      <c r="Y47" s="1126"/>
      <c r="Z47" s="1126"/>
      <c r="AA47" s="1126"/>
      <c r="AB47" s="1126"/>
      <c r="AC47" s="1126"/>
      <c r="AD47" s="1126"/>
      <c r="AE47" s="1126"/>
      <c r="AF47" s="1126"/>
      <c r="AG47" s="1126"/>
      <c r="AH47" s="1126"/>
      <c r="AI47" s="1126"/>
      <c r="AJ47" s="1126"/>
      <c r="AK47" s="1126"/>
      <c r="AL47" s="1126"/>
      <c r="AM47" s="1126"/>
      <c r="AN47" s="1126"/>
      <c r="AQ47" s="37" t="s">
        <v>389</v>
      </c>
    </row>
    <row r="48" spans="1:45" ht="15" customHeight="1" thickBot="1" x14ac:dyDescent="0.2">
      <c r="A48" s="1144"/>
      <c r="B48" s="1144"/>
      <c r="C48" s="1145"/>
      <c r="D48" s="1146"/>
      <c r="E48" s="1147"/>
      <c r="F48" s="1148"/>
      <c r="G48" s="1177"/>
      <c r="H48" s="1178"/>
      <c r="I48" s="1178"/>
      <c r="J48" s="1178"/>
      <c r="K48" s="1178"/>
      <c r="L48" s="1178"/>
      <c r="M48" s="1178"/>
      <c r="N48" s="1178"/>
      <c r="O48" s="1178"/>
      <c r="P48" s="1179"/>
      <c r="Q48" s="1177"/>
      <c r="R48" s="1178"/>
      <c r="S48" s="1179"/>
      <c r="T48" s="374"/>
      <c r="U48" s="468"/>
      <c r="V48" s="1149"/>
      <c r="W48" s="1150"/>
      <c r="X48" s="1151" t="s">
        <v>551</v>
      </c>
      <c r="Y48" s="1151"/>
      <c r="Z48" s="1151"/>
      <c r="AA48" s="1151"/>
      <c r="AB48" s="1151"/>
      <c r="AC48" s="1151"/>
      <c r="AD48" s="1151"/>
      <c r="AE48" s="1151"/>
      <c r="AF48" s="1151"/>
      <c r="AG48" s="1151"/>
      <c r="AH48" s="1151"/>
      <c r="AI48" s="1151"/>
      <c r="AJ48" s="1151"/>
      <c r="AK48" s="1151"/>
      <c r="AL48" s="1151"/>
      <c r="AM48" s="1151"/>
      <c r="AN48" s="1151"/>
    </row>
    <row r="49" spans="1:43" ht="15" customHeight="1" thickBot="1" x14ac:dyDescent="0.2">
      <c r="A49" s="384"/>
      <c r="B49" s="372" t="s">
        <v>390</v>
      </c>
      <c r="C49" s="372"/>
      <c r="D49" s="372"/>
      <c r="E49" s="372"/>
      <c r="F49" s="372"/>
      <c r="G49" s="372"/>
      <c r="H49" s="372"/>
      <c r="I49" s="372"/>
      <c r="J49" s="372"/>
      <c r="K49" s="372"/>
      <c r="L49" s="372"/>
      <c r="M49" s="372"/>
      <c r="N49" s="372"/>
      <c r="O49" s="374"/>
      <c r="P49" s="374"/>
      <c r="Q49" s="374"/>
      <c r="R49" s="374"/>
      <c r="S49" s="374"/>
      <c r="T49" s="374"/>
      <c r="U49" s="468"/>
      <c r="V49" s="1123"/>
      <c r="W49" s="1124"/>
      <c r="X49" s="1126"/>
      <c r="Y49" s="1126"/>
      <c r="Z49" s="1126"/>
      <c r="AA49" s="1126"/>
      <c r="AB49" s="1126"/>
      <c r="AC49" s="1126"/>
      <c r="AD49" s="1126"/>
      <c r="AE49" s="1126"/>
      <c r="AF49" s="1126"/>
      <c r="AG49" s="1126"/>
      <c r="AH49" s="1126"/>
      <c r="AI49" s="1126"/>
      <c r="AJ49" s="1126"/>
      <c r="AK49" s="1126"/>
      <c r="AL49" s="1126"/>
      <c r="AM49" s="1126"/>
      <c r="AN49" s="1126"/>
      <c r="AQ49" s="19" t="s">
        <v>601</v>
      </c>
    </row>
    <row r="50" spans="1:43" ht="15" customHeight="1" thickBot="1" x14ac:dyDescent="0.2">
      <c r="A50" s="384"/>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81"/>
      <c r="AQ50" s="21"/>
    </row>
    <row r="51" spans="1:43" ht="15" customHeight="1" x14ac:dyDescent="0.15">
      <c r="A51" s="384"/>
      <c r="B51" s="1132" t="s">
        <v>391</v>
      </c>
      <c r="C51" s="1133"/>
      <c r="D51" s="1133"/>
      <c r="E51" s="1133"/>
      <c r="F51" s="1133"/>
      <c r="G51" s="1133"/>
      <c r="H51" s="1133"/>
      <c r="I51" s="1133"/>
      <c r="J51" s="1133"/>
      <c r="K51" s="1133"/>
      <c r="L51" s="1133"/>
      <c r="M51" s="1133"/>
      <c r="N51" s="1133"/>
      <c r="O51" s="1133"/>
      <c r="P51" s="1133"/>
      <c r="Q51" s="1133"/>
      <c r="R51" s="1133"/>
      <c r="S51" s="1134"/>
      <c r="T51" s="374"/>
      <c r="U51" s="374"/>
      <c r="V51" s="1132" t="s">
        <v>392</v>
      </c>
      <c r="W51" s="1133"/>
      <c r="X51" s="1133"/>
      <c r="Y51" s="1133"/>
      <c r="Z51" s="1133"/>
      <c r="AA51" s="1133"/>
      <c r="AB51" s="1133"/>
      <c r="AC51" s="1133"/>
      <c r="AD51" s="1133"/>
      <c r="AE51" s="1133"/>
      <c r="AF51" s="1133"/>
      <c r="AG51" s="1133"/>
      <c r="AH51" s="1133"/>
      <c r="AI51" s="1133"/>
      <c r="AJ51" s="1133"/>
      <c r="AK51" s="1133"/>
      <c r="AL51" s="1133"/>
      <c r="AM51" s="1134"/>
      <c r="AN51" s="381"/>
      <c r="AQ51" s="499">
        <v>0.3125</v>
      </c>
    </row>
    <row r="52" spans="1:43" ht="15" customHeight="1" x14ac:dyDescent="0.15">
      <c r="A52" s="384"/>
      <c r="B52" s="1135" t="s">
        <v>393</v>
      </c>
      <c r="C52" s="1136"/>
      <c r="D52" s="1136"/>
      <c r="E52" s="1136"/>
      <c r="F52" s="1136"/>
      <c r="G52" s="1136"/>
      <c r="H52" s="1136"/>
      <c r="I52" s="1136"/>
      <c r="J52" s="1136"/>
      <c r="K52" s="1136"/>
      <c r="L52" s="1136"/>
      <c r="M52" s="1136"/>
      <c r="N52" s="1136"/>
      <c r="O52" s="1136"/>
      <c r="P52" s="1136"/>
      <c r="Q52" s="1136"/>
      <c r="R52" s="1136"/>
      <c r="S52" s="1137"/>
      <c r="T52" s="374"/>
      <c r="U52" s="374"/>
      <c r="V52" s="1135" t="s">
        <v>394</v>
      </c>
      <c r="W52" s="1136"/>
      <c r="X52" s="1136"/>
      <c r="Y52" s="1136"/>
      <c r="Z52" s="1136"/>
      <c r="AA52" s="1136"/>
      <c r="AB52" s="1136"/>
      <c r="AC52" s="1136"/>
      <c r="AD52" s="1136"/>
      <c r="AE52" s="1136"/>
      <c r="AF52" s="1136"/>
      <c r="AG52" s="1136"/>
      <c r="AH52" s="1136"/>
      <c r="AI52" s="1136"/>
      <c r="AJ52" s="1136"/>
      <c r="AK52" s="1136"/>
      <c r="AL52" s="1136"/>
      <c r="AM52" s="1137"/>
      <c r="AN52" s="381"/>
      <c r="AQ52" s="499">
        <v>0.33333333333333331</v>
      </c>
    </row>
    <row r="53" spans="1:43" ht="15" customHeight="1" x14ac:dyDescent="0.15">
      <c r="A53" s="391"/>
      <c r="B53" s="1138" t="s">
        <v>539</v>
      </c>
      <c r="C53" s="1139"/>
      <c r="D53" s="1139"/>
      <c r="E53" s="1139"/>
      <c r="F53" s="1139"/>
      <c r="G53" s="1139"/>
      <c r="H53" s="1139"/>
      <c r="I53" s="1139"/>
      <c r="J53" s="1139"/>
      <c r="K53" s="1139"/>
      <c r="L53" s="1139"/>
      <c r="M53" s="1139"/>
      <c r="N53" s="1139"/>
      <c r="O53" s="1139"/>
      <c r="P53" s="1139"/>
      <c r="Q53" s="1139"/>
      <c r="R53" s="1139"/>
      <c r="S53" s="1140"/>
      <c r="T53" s="368"/>
      <c r="U53" s="368"/>
      <c r="V53" s="1141" t="s">
        <v>395</v>
      </c>
      <c r="W53" s="1142"/>
      <c r="X53" s="1142"/>
      <c r="Y53" s="1142"/>
      <c r="Z53" s="1142"/>
      <c r="AA53" s="1142"/>
      <c r="AB53" s="1142"/>
      <c r="AC53" s="1142"/>
      <c r="AD53" s="1142"/>
      <c r="AE53" s="1142"/>
      <c r="AF53" s="1142"/>
      <c r="AG53" s="1142"/>
      <c r="AH53" s="1142"/>
      <c r="AI53" s="1142"/>
      <c r="AJ53" s="1142"/>
      <c r="AK53" s="1142"/>
      <c r="AL53" s="1142"/>
      <c r="AM53" s="1143"/>
      <c r="AN53" s="392"/>
      <c r="AQ53" s="499">
        <v>0.35416666666666669</v>
      </c>
    </row>
    <row r="54" spans="1:43" x14ac:dyDescent="0.15">
      <c r="AQ54" s="499">
        <v>0.375</v>
      </c>
    </row>
    <row r="55" spans="1:43" x14ac:dyDescent="0.15">
      <c r="AQ55" s="499">
        <v>0.39583333333333331</v>
      </c>
    </row>
    <row r="56" spans="1:43" x14ac:dyDescent="0.15">
      <c r="AQ56" s="499">
        <v>0.41666666666666669</v>
      </c>
    </row>
    <row r="57" spans="1:43" x14ac:dyDescent="0.15">
      <c r="AQ57" s="499">
        <v>0.4375</v>
      </c>
    </row>
    <row r="58" spans="1:43" x14ac:dyDescent="0.15">
      <c r="AQ58" s="499">
        <v>0.45833333333333331</v>
      </c>
    </row>
    <row r="59" spans="1:43" x14ac:dyDescent="0.15">
      <c r="AQ59" s="499">
        <v>0.47916666666666669</v>
      </c>
    </row>
    <row r="60" spans="1:43" x14ac:dyDescent="0.15">
      <c r="AQ60" s="499">
        <v>0.5</v>
      </c>
    </row>
    <row r="61" spans="1:43" ht="19.5" thickBot="1" x14ac:dyDescent="0.2">
      <c r="AQ61" s="500">
        <v>0.52083333333333337</v>
      </c>
    </row>
  </sheetData>
  <mergeCells count="232">
    <mergeCell ref="AD1:AF1"/>
    <mergeCell ref="AG1:AH1"/>
    <mergeCell ref="AJ1:AK1"/>
    <mergeCell ref="A7:D8"/>
    <mergeCell ref="E7:X8"/>
    <mergeCell ref="Y7:AA7"/>
    <mergeCell ref="AB7:AM7"/>
    <mergeCell ref="Y8:AA8"/>
    <mergeCell ref="A1:O4"/>
    <mergeCell ref="A5:AE6"/>
    <mergeCell ref="AH18:AJ18"/>
    <mergeCell ref="AK18:AM18"/>
    <mergeCell ref="AE10:AM10"/>
    <mergeCell ref="W11:X11"/>
    <mergeCell ref="Z11:AA11"/>
    <mergeCell ref="AG11:AH11"/>
    <mergeCell ref="AJ11:AK11"/>
    <mergeCell ref="A12:AM12"/>
    <mergeCell ref="AB8:AM8"/>
    <mergeCell ref="O11:P11"/>
    <mergeCell ref="U11:V11"/>
    <mergeCell ref="A9:D9"/>
    <mergeCell ref="E9:AM9"/>
    <mergeCell ref="A10:D10"/>
    <mergeCell ref="E10:M10"/>
    <mergeCell ref="N10:Q10"/>
    <mergeCell ref="R10:Z10"/>
    <mergeCell ref="AA10:AD10"/>
    <mergeCell ref="R11:T11"/>
    <mergeCell ref="AC11:AE11"/>
    <mergeCell ref="G17:I17"/>
    <mergeCell ref="J17:L17"/>
    <mergeCell ref="M17:O17"/>
    <mergeCell ref="P17:R17"/>
    <mergeCell ref="AQ14:AS15"/>
    <mergeCell ref="A11:D11"/>
    <mergeCell ref="E11:G11"/>
    <mergeCell ref="H11:J11"/>
    <mergeCell ref="L11:M11"/>
    <mergeCell ref="A16:C17"/>
    <mergeCell ref="D16:O16"/>
    <mergeCell ref="P16:AA16"/>
    <mergeCell ref="AB16:AM16"/>
    <mergeCell ref="D17:F17"/>
    <mergeCell ref="Y17:AA17"/>
    <mergeCell ref="AB17:AD17"/>
    <mergeCell ref="AE17:AG17"/>
    <mergeCell ref="AH17:AJ17"/>
    <mergeCell ref="AK17:AM17"/>
    <mergeCell ref="S17:U17"/>
    <mergeCell ref="V17:X17"/>
    <mergeCell ref="A14:AH14"/>
    <mergeCell ref="Y18:AA18"/>
    <mergeCell ref="AB18:AD18"/>
    <mergeCell ref="AE18:AG18"/>
    <mergeCell ref="Y19:AA19"/>
    <mergeCell ref="AB19:AD19"/>
    <mergeCell ref="AE19:AG19"/>
    <mergeCell ref="AH19:AJ19"/>
    <mergeCell ref="AK19:AM19"/>
    <mergeCell ref="A18:C18"/>
    <mergeCell ref="D18:F18"/>
    <mergeCell ref="G18:I18"/>
    <mergeCell ref="J18:L18"/>
    <mergeCell ref="A19:C19"/>
    <mergeCell ref="D19:F19"/>
    <mergeCell ref="G19:I19"/>
    <mergeCell ref="J19:L19"/>
    <mergeCell ref="M19:O19"/>
    <mergeCell ref="P19:R19"/>
    <mergeCell ref="S19:U19"/>
    <mergeCell ref="V19:X19"/>
    <mergeCell ref="P18:R18"/>
    <mergeCell ref="S18:U18"/>
    <mergeCell ref="V18:X18"/>
    <mergeCell ref="M18:O18"/>
    <mergeCell ref="A20:C20"/>
    <mergeCell ref="D20:F20"/>
    <mergeCell ref="G20:I20"/>
    <mergeCell ref="J20:L20"/>
    <mergeCell ref="M20:O20"/>
    <mergeCell ref="AH20:AJ20"/>
    <mergeCell ref="AK20:AM20"/>
    <mergeCell ref="A21:C21"/>
    <mergeCell ref="D21:F21"/>
    <mergeCell ref="G21:I21"/>
    <mergeCell ref="J21:L21"/>
    <mergeCell ref="M21:O21"/>
    <mergeCell ref="P21:R21"/>
    <mergeCell ref="S21:U21"/>
    <mergeCell ref="V21:X21"/>
    <mergeCell ref="P20:R20"/>
    <mergeCell ref="S20:U20"/>
    <mergeCell ref="V20:X20"/>
    <mergeCell ref="Y20:AA20"/>
    <mergeCell ref="AB20:AD20"/>
    <mergeCell ref="AE20:AG20"/>
    <mergeCell ref="AB21:AD21"/>
    <mergeCell ref="AE21:AG21"/>
    <mergeCell ref="AH21:AJ21"/>
    <mergeCell ref="AK21:AM21"/>
    <mergeCell ref="AK22:AM22"/>
    <mergeCell ref="Y21:AA21"/>
    <mergeCell ref="A22:C22"/>
    <mergeCell ref="D22:F22"/>
    <mergeCell ref="G22:I22"/>
    <mergeCell ref="J22:L22"/>
    <mergeCell ref="M22:O22"/>
    <mergeCell ref="P22:R22"/>
    <mergeCell ref="A26:C26"/>
    <mergeCell ref="D26:F26"/>
    <mergeCell ref="G26:O26"/>
    <mergeCell ref="P26:R26"/>
    <mergeCell ref="S26:AL26"/>
    <mergeCell ref="S22:U22"/>
    <mergeCell ref="V22:X22"/>
    <mergeCell ref="Y22:AA22"/>
    <mergeCell ref="AB22:AD22"/>
    <mergeCell ref="AE22:AG22"/>
    <mergeCell ref="AH22:AJ22"/>
    <mergeCell ref="X27:Y27"/>
    <mergeCell ref="AA27:AB27"/>
    <mergeCell ref="AC27:AD27"/>
    <mergeCell ref="AF27:AG27"/>
    <mergeCell ref="AH27:AI27"/>
    <mergeCell ref="AK27:AL27"/>
    <mergeCell ref="A27:C27"/>
    <mergeCell ref="D27:F27"/>
    <mergeCell ref="G27:O27"/>
    <mergeCell ref="P27:R27"/>
    <mergeCell ref="S27:T27"/>
    <mergeCell ref="V27:W27"/>
    <mergeCell ref="X28:Y28"/>
    <mergeCell ref="AA28:AB28"/>
    <mergeCell ref="AC28:AD28"/>
    <mergeCell ref="AF28:AG28"/>
    <mergeCell ref="AH28:AI28"/>
    <mergeCell ref="AK28:AL28"/>
    <mergeCell ref="A28:C28"/>
    <mergeCell ref="D28:F28"/>
    <mergeCell ref="G28:O28"/>
    <mergeCell ref="P28:R28"/>
    <mergeCell ref="S28:T28"/>
    <mergeCell ref="V28:W28"/>
    <mergeCell ref="X29:Y29"/>
    <mergeCell ref="AA29:AB29"/>
    <mergeCell ref="AC29:AD29"/>
    <mergeCell ref="AF29:AG29"/>
    <mergeCell ref="AH29:AI29"/>
    <mergeCell ref="AK29:AL29"/>
    <mergeCell ref="A29:C29"/>
    <mergeCell ref="D29:F29"/>
    <mergeCell ref="G29:O29"/>
    <mergeCell ref="P29:R29"/>
    <mergeCell ref="S29:T29"/>
    <mergeCell ref="V29:W29"/>
    <mergeCell ref="A36:C36"/>
    <mergeCell ref="D36:R36"/>
    <mergeCell ref="S36:U36"/>
    <mergeCell ref="Z36:AB36"/>
    <mergeCell ref="AC36:AK36"/>
    <mergeCell ref="AL36:AN36"/>
    <mergeCell ref="X30:Y30"/>
    <mergeCell ref="AA30:AB30"/>
    <mergeCell ref="AC30:AD30"/>
    <mergeCell ref="AF30:AG30"/>
    <mergeCell ref="AH30:AI30"/>
    <mergeCell ref="AK30:AL30"/>
    <mergeCell ref="A30:C30"/>
    <mergeCell ref="D30:F30"/>
    <mergeCell ref="G30:O30"/>
    <mergeCell ref="P30:R30"/>
    <mergeCell ref="S30:T30"/>
    <mergeCell ref="V30:W30"/>
    <mergeCell ref="A40:C40"/>
    <mergeCell ref="D40:R40"/>
    <mergeCell ref="S40:U40"/>
    <mergeCell ref="Z40:AB40"/>
    <mergeCell ref="AC40:AK40"/>
    <mergeCell ref="AL40:AN40"/>
    <mergeCell ref="A39:C39"/>
    <mergeCell ref="D39:R39"/>
    <mergeCell ref="S39:U39"/>
    <mergeCell ref="Z39:AB39"/>
    <mergeCell ref="AC39:AK39"/>
    <mergeCell ref="AL39:AN39"/>
    <mergeCell ref="A38:C38"/>
    <mergeCell ref="D38:R38"/>
    <mergeCell ref="S38:U38"/>
    <mergeCell ref="Z38:AB38"/>
    <mergeCell ref="AC38:AK38"/>
    <mergeCell ref="AL38:AN38"/>
    <mergeCell ref="A37:C37"/>
    <mergeCell ref="D37:R37"/>
    <mergeCell ref="S37:U37"/>
    <mergeCell ref="Z37:AB37"/>
    <mergeCell ref="AC37:AK37"/>
    <mergeCell ref="AL37:AN37"/>
    <mergeCell ref="B53:S53"/>
    <mergeCell ref="V53:AM53"/>
    <mergeCell ref="A48:C48"/>
    <mergeCell ref="D48:F48"/>
    <mergeCell ref="V48:W49"/>
    <mergeCell ref="X48:AN49"/>
    <mergeCell ref="V42:AN42"/>
    <mergeCell ref="V43:AN43"/>
    <mergeCell ref="A44:C44"/>
    <mergeCell ref="D44:F44"/>
    <mergeCell ref="V44:W45"/>
    <mergeCell ref="X44:AN45"/>
    <mergeCell ref="A45:C45"/>
    <mergeCell ref="D45:F45"/>
    <mergeCell ref="G44:P44"/>
    <mergeCell ref="G45:P45"/>
    <mergeCell ref="Q44:S44"/>
    <mergeCell ref="Q45:S45"/>
    <mergeCell ref="Q46:S46"/>
    <mergeCell ref="Q47:S47"/>
    <mergeCell ref="Q48:S48"/>
    <mergeCell ref="G47:P47"/>
    <mergeCell ref="G48:P48"/>
    <mergeCell ref="G46:P46"/>
    <mergeCell ref="V46:W47"/>
    <mergeCell ref="X46:AN47"/>
    <mergeCell ref="A47:C47"/>
    <mergeCell ref="D47:F47"/>
    <mergeCell ref="A46:C46"/>
    <mergeCell ref="D46:F46"/>
    <mergeCell ref="B51:S51"/>
    <mergeCell ref="V51:AM51"/>
    <mergeCell ref="B52:S52"/>
    <mergeCell ref="V52:AM52"/>
  </mergeCells>
  <phoneticPr fontId="1"/>
  <conditionalFormatting sqref="G19:O22">
    <cfRule type="containsBlanks" dxfId="21" priority="10">
      <formula>LEN(TRIM(G19))=0</formula>
    </cfRule>
  </conditionalFormatting>
  <conditionalFormatting sqref="A18:C22 S19:AA22 AE18:AM22">
    <cfRule type="containsBlanks" dxfId="20" priority="8">
      <formula>LEN(TRIM(A18))=0</formula>
    </cfRule>
  </conditionalFormatting>
  <conditionalFormatting sqref="A27:T30 V27:Y30 AA27:AD30 AF27:AI30 AK27:AL30">
    <cfRule type="containsBlanks" dxfId="19" priority="7">
      <formula>LEN(TRIM(A27))=0</formula>
    </cfRule>
  </conditionalFormatting>
  <conditionalFormatting sqref="A37:U40 Z37:AN40 A45:G48">
    <cfRule type="containsBlanks" dxfId="18" priority="6">
      <formula>LEN(TRIM(A37))=0</formula>
    </cfRule>
  </conditionalFormatting>
  <conditionalFormatting sqref="AG1:AH1 AJ1:AK1">
    <cfRule type="containsBlanks" dxfId="17" priority="5">
      <formula>LEN(TRIM(AG1))=0</formula>
    </cfRule>
  </conditionalFormatting>
  <conditionalFormatting sqref="E7:AM10 E11:AF11 AL11:AM11 AI11">
    <cfRule type="containsBlanks" dxfId="16" priority="12">
      <formula>LEN(TRIM(E7))=0</formula>
    </cfRule>
  </conditionalFormatting>
  <conditionalFormatting sqref="AG11:AH11 AJ11:AK11">
    <cfRule type="containsBlanks" dxfId="15" priority="3">
      <formula>LEN(TRIM(AG11))=0</formula>
    </cfRule>
  </conditionalFormatting>
  <conditionalFormatting sqref="Q45:Q48">
    <cfRule type="containsBlanks" dxfId="14" priority="1">
      <formula>LEN(TRIM(Q45))=0</formula>
    </cfRule>
  </conditionalFormatting>
  <dataValidations count="6">
    <dataValidation type="list" allowBlank="1" showInputMessage="1" showErrorMessage="1" sqref="D27:F30" xr:uid="{00000000-0002-0000-0500-000001000000}">
      <formula1>$AQ$34:$AQ$37</formula1>
    </dataValidation>
    <dataValidation type="list" allowBlank="1" showInputMessage="1" showErrorMessage="1" sqref="G45:G48" xr:uid="{00000000-0002-0000-0500-000002000000}">
      <formula1>$AQ$41:$AQ$47</formula1>
    </dataValidation>
    <dataValidation type="list" allowBlank="1" showInputMessage="1" showErrorMessage="1" sqref="D37:R40" xr:uid="{00000000-0002-0000-0500-000004000000}">
      <formula1>$AS$17:$AS$29</formula1>
    </dataValidation>
    <dataValidation type="list" allowBlank="1" showInputMessage="1" showErrorMessage="1" sqref="D45:F48" xr:uid="{6E76CC89-EA66-4EFA-A25A-8F8FC0970F5A}">
      <formula1>$AQ$50:$AQ$61</formula1>
    </dataValidation>
    <dataValidation type="list" allowBlank="1" showInputMessage="1" showErrorMessage="1" sqref="G27:O30" xr:uid="{00000000-0002-0000-0500-000000000000}">
      <formula1>$AQ$17:$AQ$33</formula1>
    </dataValidation>
    <dataValidation type="list" allowBlank="1" showInputMessage="1" showErrorMessage="1" sqref="AC37:AK40" xr:uid="{00000000-0002-0000-0500-000003000000}">
      <formula1>$AS$33:$AS$44</formula1>
    </dataValidation>
  </dataValidations>
  <hyperlinks>
    <hyperlink ref="B53" r:id="rId1" xr:uid="{00000000-0004-0000-0500-000000000000}"/>
    <hyperlink ref="V53" r:id="rId2" xr:uid="{00000000-0004-0000-0500-000001000000}"/>
  </hyperlinks>
  <pageMargins left="0.7" right="0.7" top="0.75" bottom="0.75" header="0.3" footer="0.3"/>
  <pageSetup paperSize="9" scale="9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21</xdr:col>
                    <xdr:colOff>76200</xdr:colOff>
                    <xdr:row>43</xdr:row>
                    <xdr:rowOff>47625</xdr:rowOff>
                  </from>
                  <to>
                    <xdr:col>22</xdr:col>
                    <xdr:colOff>161925</xdr:colOff>
                    <xdr:row>44</xdr:row>
                    <xdr:rowOff>104775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21</xdr:col>
                    <xdr:colOff>76200</xdr:colOff>
                    <xdr:row>45</xdr:row>
                    <xdr:rowOff>47625</xdr:rowOff>
                  </from>
                  <to>
                    <xdr:col>22</xdr:col>
                    <xdr:colOff>161925</xdr:colOff>
                    <xdr:row>46</xdr:row>
                    <xdr:rowOff>104775</xdr:rowOff>
                  </to>
                </anchor>
              </controlPr>
            </control>
          </mc:Choice>
        </mc:AlternateContent>
        <mc:AlternateContent xmlns:mc="http://schemas.openxmlformats.org/markup-compatibility/2006">
          <mc:Choice Requires="x14">
            <control shapeId="15363" r:id="rId8" name="Check Box 3">
              <controlPr defaultSize="0" autoFill="0" autoLine="0" autoPict="0">
                <anchor moveWithCells="1">
                  <from>
                    <xdr:col>21</xdr:col>
                    <xdr:colOff>76200</xdr:colOff>
                    <xdr:row>47</xdr:row>
                    <xdr:rowOff>47625</xdr:rowOff>
                  </from>
                  <to>
                    <xdr:col>22</xdr:col>
                    <xdr:colOff>161925</xdr:colOff>
                    <xdr:row>48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8561-B2FC-4AC8-9EA6-DAFE3435CF9F}">
  <sheetPr>
    <tabColor rgb="FFFF0000"/>
  </sheetPr>
  <dimension ref="A1:AS62"/>
  <sheetViews>
    <sheetView view="pageBreakPreview" topLeftCell="A19" zoomScaleNormal="100" zoomScaleSheetLayoutView="100" workbookViewId="0">
      <selection activeCell="BA22" sqref="BA22"/>
    </sheetView>
  </sheetViews>
  <sheetFormatPr defaultColWidth="2.375" defaultRowHeight="18.75" x14ac:dyDescent="0.15"/>
  <cols>
    <col min="1" max="41" width="2.375" style="20"/>
    <col min="42" max="42" width="30.875" style="20" customWidth="1"/>
    <col min="43" max="43" width="26.875" style="20" customWidth="1"/>
    <col min="44" max="44" width="2.375" style="20"/>
    <col min="45" max="45" width="26.375" style="20" customWidth="1"/>
    <col min="46" max="16384" width="2.375" style="20"/>
  </cols>
  <sheetData>
    <row r="1" spans="1:45" ht="20.45" customHeight="1" thickBot="1" x14ac:dyDescent="0.2">
      <c r="A1" s="1311" t="s">
        <v>261</v>
      </c>
      <c r="B1" s="1312"/>
      <c r="C1" s="1312"/>
      <c r="D1" s="1312"/>
      <c r="E1" s="1312"/>
      <c r="F1" s="1312"/>
      <c r="G1" s="1312"/>
      <c r="H1" s="1312"/>
      <c r="I1" s="1312"/>
      <c r="J1" s="1312"/>
      <c r="K1" s="1312"/>
      <c r="L1" s="1312"/>
      <c r="M1" s="1312"/>
      <c r="N1" s="1312"/>
      <c r="O1" s="378"/>
      <c r="P1" s="378"/>
      <c r="Q1" s="378"/>
      <c r="R1" s="378"/>
      <c r="S1" s="378"/>
      <c r="T1" s="378"/>
      <c r="U1" s="378"/>
      <c r="V1" s="378"/>
      <c r="W1" s="378"/>
      <c r="X1" s="378"/>
      <c r="Y1" s="378"/>
      <c r="Z1" s="378"/>
      <c r="AA1" s="378"/>
      <c r="AB1" s="378"/>
      <c r="AC1" s="378"/>
      <c r="AD1" s="1294" t="s">
        <v>279</v>
      </c>
      <c r="AE1" s="1294"/>
      <c r="AF1" s="1294"/>
      <c r="AG1" s="1329">
        <v>8</v>
      </c>
      <c r="AH1" s="1329"/>
      <c r="AI1" s="379" t="s">
        <v>280</v>
      </c>
      <c r="AJ1" s="1329">
        <v>8</v>
      </c>
      <c r="AK1" s="1329"/>
      <c r="AL1" s="379" t="s">
        <v>281</v>
      </c>
      <c r="AM1" s="378"/>
      <c r="AN1" s="380"/>
    </row>
    <row r="2" spans="1:45" ht="9" customHeight="1" thickTop="1" x14ac:dyDescent="0.15">
      <c r="A2" s="1313"/>
      <c r="B2" s="1314"/>
      <c r="C2" s="1314"/>
      <c r="D2" s="1314"/>
      <c r="E2" s="1314"/>
      <c r="F2" s="1314"/>
      <c r="G2" s="1314"/>
      <c r="H2" s="1314"/>
      <c r="I2" s="1314"/>
      <c r="J2" s="1314"/>
      <c r="K2" s="1314"/>
      <c r="L2" s="1314"/>
      <c r="M2" s="1314"/>
      <c r="N2" s="131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81"/>
    </row>
    <row r="3" spans="1:45" ht="22.9" customHeight="1" x14ac:dyDescent="0.15">
      <c r="A3" s="1313"/>
      <c r="B3" s="1314"/>
      <c r="C3" s="1314"/>
      <c r="D3" s="1314"/>
      <c r="E3" s="1314"/>
      <c r="F3" s="1314"/>
      <c r="G3" s="1314"/>
      <c r="H3" s="1314"/>
      <c r="I3" s="1314"/>
      <c r="J3" s="1314"/>
      <c r="K3" s="1314"/>
      <c r="L3" s="1314"/>
      <c r="M3" s="1314"/>
      <c r="N3" s="1314"/>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3"/>
      <c r="AO3" s="164"/>
    </row>
    <row r="4" spans="1:45" ht="15" customHeight="1" x14ac:dyDescent="0.15">
      <c r="A4" s="1313"/>
      <c r="B4" s="1314"/>
      <c r="C4" s="1314"/>
      <c r="D4" s="1314"/>
      <c r="E4" s="1314"/>
      <c r="F4" s="1314"/>
      <c r="G4" s="1314"/>
      <c r="H4" s="1314"/>
      <c r="I4" s="1314"/>
      <c r="J4" s="1314"/>
      <c r="K4" s="1314"/>
      <c r="L4" s="1314"/>
      <c r="M4" s="1314"/>
      <c r="N4" s="1314"/>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3"/>
      <c r="AO4" s="164"/>
    </row>
    <row r="5" spans="1:45" ht="15" customHeight="1" x14ac:dyDescent="0.15">
      <c r="A5" s="1313"/>
      <c r="B5" s="1314"/>
      <c r="C5" s="1314"/>
      <c r="D5" s="1314"/>
      <c r="E5" s="1314"/>
      <c r="F5" s="1314"/>
      <c r="G5" s="1314"/>
      <c r="H5" s="1314"/>
      <c r="I5" s="1314"/>
      <c r="J5" s="1314"/>
      <c r="K5" s="1314"/>
      <c r="L5" s="1314"/>
      <c r="M5" s="1314"/>
      <c r="N5" s="1314"/>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3"/>
      <c r="AO5" s="164"/>
    </row>
    <row r="6" spans="1:45" ht="15" customHeight="1" thickBot="1" x14ac:dyDescent="0.2">
      <c r="A6" s="384"/>
      <c r="B6" s="374"/>
      <c r="C6" s="374"/>
      <c r="D6" s="374"/>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3"/>
      <c r="AO6" s="164"/>
    </row>
    <row r="7" spans="1:45" ht="26.45" customHeight="1" x14ac:dyDescent="0.15">
      <c r="A7" s="1261" t="s">
        <v>283</v>
      </c>
      <c r="B7" s="1261"/>
      <c r="C7" s="1261"/>
      <c r="D7" s="1262"/>
      <c r="E7" s="1330" t="s">
        <v>508</v>
      </c>
      <c r="F7" s="1331"/>
      <c r="G7" s="1331"/>
      <c r="H7" s="1331"/>
      <c r="I7" s="1331"/>
      <c r="J7" s="1331"/>
      <c r="K7" s="1331"/>
      <c r="L7" s="1331"/>
      <c r="M7" s="1331"/>
      <c r="N7" s="1331"/>
      <c r="O7" s="1331"/>
      <c r="P7" s="1331"/>
      <c r="Q7" s="1331"/>
      <c r="R7" s="1331"/>
      <c r="S7" s="1331"/>
      <c r="T7" s="1331"/>
      <c r="U7" s="1331"/>
      <c r="V7" s="1331"/>
      <c r="W7" s="1331"/>
      <c r="X7" s="1332"/>
      <c r="Y7" s="1336" t="s">
        <v>515</v>
      </c>
      <c r="Z7" s="1337"/>
      <c r="AA7" s="1338"/>
      <c r="AB7" s="1339" t="s">
        <v>400</v>
      </c>
      <c r="AC7" s="1340"/>
      <c r="AD7" s="1340"/>
      <c r="AE7" s="1340"/>
      <c r="AF7" s="1340"/>
      <c r="AG7" s="1340"/>
      <c r="AH7" s="1340"/>
      <c r="AI7" s="1340"/>
      <c r="AJ7" s="1340"/>
      <c r="AK7" s="1340"/>
      <c r="AL7" s="1340"/>
      <c r="AM7" s="1341"/>
      <c r="AN7" s="381"/>
    </row>
    <row r="8" spans="1:45" ht="26.45" customHeight="1" thickBot="1" x14ac:dyDescent="0.2">
      <c r="A8" s="1263"/>
      <c r="B8" s="1263"/>
      <c r="C8" s="1263"/>
      <c r="D8" s="1264"/>
      <c r="E8" s="1333"/>
      <c r="F8" s="1334"/>
      <c r="G8" s="1334"/>
      <c r="H8" s="1334"/>
      <c r="I8" s="1334"/>
      <c r="J8" s="1334"/>
      <c r="K8" s="1334"/>
      <c r="L8" s="1334"/>
      <c r="M8" s="1334"/>
      <c r="N8" s="1334"/>
      <c r="O8" s="1334"/>
      <c r="P8" s="1334"/>
      <c r="Q8" s="1334"/>
      <c r="R8" s="1334"/>
      <c r="S8" s="1334"/>
      <c r="T8" s="1334"/>
      <c r="U8" s="1334"/>
      <c r="V8" s="1334"/>
      <c r="W8" s="1334"/>
      <c r="X8" s="1335"/>
      <c r="Y8" s="1342" t="s">
        <v>22</v>
      </c>
      <c r="Z8" s="1343"/>
      <c r="AA8" s="1344"/>
      <c r="AB8" s="1345" t="s">
        <v>516</v>
      </c>
      <c r="AC8" s="1346"/>
      <c r="AD8" s="1346"/>
      <c r="AE8" s="1346"/>
      <c r="AF8" s="1346"/>
      <c r="AG8" s="1346"/>
      <c r="AH8" s="1346"/>
      <c r="AI8" s="1346"/>
      <c r="AJ8" s="1346"/>
      <c r="AK8" s="1346"/>
      <c r="AL8" s="1346"/>
      <c r="AM8" s="1347"/>
      <c r="AN8" s="381"/>
    </row>
    <row r="9" spans="1:45" ht="26.45" customHeight="1" thickBot="1" x14ac:dyDescent="0.2">
      <c r="A9" s="1319" t="s">
        <v>286</v>
      </c>
      <c r="B9" s="1281"/>
      <c r="C9" s="1281"/>
      <c r="D9" s="1282"/>
      <c r="E9" s="1320" t="s">
        <v>207</v>
      </c>
      <c r="F9" s="1321"/>
      <c r="G9" s="1321"/>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21"/>
      <c r="AM9" s="1322"/>
      <c r="AN9" s="381"/>
    </row>
    <row r="10" spans="1:45" ht="26.45" customHeight="1" thickBot="1" x14ac:dyDescent="0.2">
      <c r="A10" s="1238" t="s">
        <v>267</v>
      </c>
      <c r="B10" s="1238"/>
      <c r="C10" s="1238"/>
      <c r="D10" s="1239"/>
      <c r="E10" s="1323" t="s">
        <v>208</v>
      </c>
      <c r="F10" s="1324"/>
      <c r="G10" s="1324"/>
      <c r="H10" s="1324"/>
      <c r="I10" s="1324"/>
      <c r="J10" s="1324"/>
      <c r="K10" s="1324"/>
      <c r="L10" s="1324"/>
      <c r="M10" s="1325"/>
      <c r="N10" s="1326" t="s">
        <v>151</v>
      </c>
      <c r="O10" s="1156"/>
      <c r="P10" s="1156"/>
      <c r="Q10" s="1156"/>
      <c r="R10" s="1324" t="s">
        <v>208</v>
      </c>
      <c r="S10" s="1324"/>
      <c r="T10" s="1324"/>
      <c r="U10" s="1324"/>
      <c r="V10" s="1324"/>
      <c r="W10" s="1324"/>
      <c r="X10" s="1324"/>
      <c r="Y10" s="1324"/>
      <c r="Z10" s="1327"/>
      <c r="AA10" s="1328" t="s">
        <v>26</v>
      </c>
      <c r="AB10" s="1156"/>
      <c r="AC10" s="1156"/>
      <c r="AD10" s="1156"/>
      <c r="AE10" s="1324" t="s">
        <v>209</v>
      </c>
      <c r="AF10" s="1324"/>
      <c r="AG10" s="1324"/>
      <c r="AH10" s="1324"/>
      <c r="AI10" s="1324"/>
      <c r="AJ10" s="1324"/>
      <c r="AK10" s="1324"/>
      <c r="AL10" s="1324"/>
      <c r="AM10" s="1327"/>
      <c r="AN10" s="381"/>
    </row>
    <row r="11" spans="1:45" ht="26.45" customHeight="1" thickBot="1" x14ac:dyDescent="0.2">
      <c r="A11" s="1350" t="s">
        <v>288</v>
      </c>
      <c r="B11" s="1350"/>
      <c r="C11" s="1350"/>
      <c r="D11" s="1351"/>
      <c r="E11" s="1352" t="s">
        <v>517</v>
      </c>
      <c r="F11" s="1352"/>
      <c r="G11" s="1352"/>
      <c r="H11" s="1348">
        <v>2022</v>
      </c>
      <c r="I11" s="1348"/>
      <c r="J11" s="1348"/>
      <c r="K11" s="359" t="s">
        <v>200</v>
      </c>
      <c r="L11" s="1348">
        <v>10</v>
      </c>
      <c r="M11" s="1348"/>
      <c r="N11" s="359" t="s">
        <v>31</v>
      </c>
      <c r="O11" s="1348">
        <v>18</v>
      </c>
      <c r="P11" s="1348"/>
      <c r="Q11" s="359" t="s">
        <v>518</v>
      </c>
      <c r="R11" s="359" t="s">
        <v>519</v>
      </c>
      <c r="S11" s="393" t="s">
        <v>520</v>
      </c>
      <c r="T11" s="359" t="s">
        <v>521</v>
      </c>
      <c r="U11" s="1352" t="s">
        <v>293</v>
      </c>
      <c r="V11" s="1352"/>
      <c r="W11" s="1348">
        <v>10</v>
      </c>
      <c r="X11" s="1348"/>
      <c r="Y11" s="359" t="s">
        <v>31</v>
      </c>
      <c r="Z11" s="1348">
        <v>20</v>
      </c>
      <c r="AA11" s="1348"/>
      <c r="AB11" s="359" t="s">
        <v>518</v>
      </c>
      <c r="AC11" s="359" t="s">
        <v>519</v>
      </c>
      <c r="AD11" s="393" t="s">
        <v>522</v>
      </c>
      <c r="AE11" s="359" t="s">
        <v>521</v>
      </c>
      <c r="AF11" s="360" t="s">
        <v>153</v>
      </c>
      <c r="AG11" s="1349">
        <v>2</v>
      </c>
      <c r="AH11" s="1349"/>
      <c r="AI11" s="361" t="s">
        <v>523</v>
      </c>
      <c r="AJ11" s="1349">
        <v>3</v>
      </c>
      <c r="AK11" s="1349"/>
      <c r="AL11" s="361" t="s">
        <v>518</v>
      </c>
      <c r="AM11" s="362" t="s">
        <v>154</v>
      </c>
      <c r="AN11" s="381"/>
    </row>
    <row r="12" spans="1:45" ht="15" customHeight="1" x14ac:dyDescent="0.15">
      <c r="A12" s="1275" t="s">
        <v>298</v>
      </c>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381"/>
    </row>
    <row r="13" spans="1:45" ht="15" customHeight="1" x14ac:dyDescent="0.15">
      <c r="A13" s="38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81"/>
    </row>
    <row r="14" spans="1:45" ht="15" customHeight="1" x14ac:dyDescent="0.15">
      <c r="A14" s="1270" t="s">
        <v>299</v>
      </c>
      <c r="B14" s="1271"/>
      <c r="C14" s="1271"/>
      <c r="D14" s="1271"/>
      <c r="E14" s="1271"/>
      <c r="F14" s="1271"/>
      <c r="G14" s="1271"/>
      <c r="H14" s="1271"/>
      <c r="I14" s="1271"/>
      <c r="J14" s="1271"/>
      <c r="K14" s="1271"/>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81"/>
      <c r="AO14" s="365"/>
      <c r="AQ14" s="535" t="s">
        <v>300</v>
      </c>
      <c r="AR14" s="535"/>
      <c r="AS14" s="535"/>
    </row>
    <row r="15" spans="1:45" s="32" customFormat="1" ht="19.5" thickBot="1" x14ac:dyDescent="0.2">
      <c r="A15" s="385"/>
      <c r="B15" s="488" t="s">
        <v>594</v>
      </c>
      <c r="C15" s="366"/>
      <c r="D15" s="366"/>
      <c r="E15" s="366"/>
      <c r="F15" s="366"/>
      <c r="G15" s="366"/>
      <c r="H15" s="366"/>
      <c r="I15" s="366"/>
      <c r="J15" s="375"/>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81"/>
      <c r="AQ15" s="535"/>
      <c r="AR15" s="535"/>
      <c r="AS15" s="535"/>
    </row>
    <row r="16" spans="1:45" ht="15" customHeight="1" thickBot="1" x14ac:dyDescent="0.2">
      <c r="A16" s="1261" t="s">
        <v>302</v>
      </c>
      <c r="B16" s="1261"/>
      <c r="C16" s="1262"/>
      <c r="D16" s="1265" t="s">
        <v>304</v>
      </c>
      <c r="E16" s="1261"/>
      <c r="F16" s="1261"/>
      <c r="G16" s="1261"/>
      <c r="H16" s="1261"/>
      <c r="I16" s="1261"/>
      <c r="J16" s="1261"/>
      <c r="K16" s="1261"/>
      <c r="L16" s="1261"/>
      <c r="M16" s="1261"/>
      <c r="N16" s="1261"/>
      <c r="O16" s="1262"/>
      <c r="P16" s="1265" t="s">
        <v>306</v>
      </c>
      <c r="Q16" s="1261"/>
      <c r="R16" s="1261"/>
      <c r="S16" s="1261"/>
      <c r="T16" s="1261"/>
      <c r="U16" s="1261"/>
      <c r="V16" s="1261"/>
      <c r="W16" s="1261"/>
      <c r="X16" s="1261"/>
      <c r="Y16" s="1261"/>
      <c r="Z16" s="1261"/>
      <c r="AA16" s="1262"/>
      <c r="AB16" s="1265" t="s">
        <v>307</v>
      </c>
      <c r="AC16" s="1261"/>
      <c r="AD16" s="1261"/>
      <c r="AE16" s="1261"/>
      <c r="AF16" s="1261"/>
      <c r="AG16" s="1261"/>
      <c r="AH16" s="1261"/>
      <c r="AI16" s="1261"/>
      <c r="AJ16" s="1261"/>
      <c r="AK16" s="1261"/>
      <c r="AL16" s="1261"/>
      <c r="AM16" s="1262"/>
      <c r="AN16" s="381"/>
      <c r="AQ16" s="19" t="s">
        <v>308</v>
      </c>
      <c r="AS16" s="19" t="s">
        <v>309</v>
      </c>
    </row>
    <row r="17" spans="1:45" ht="15" customHeight="1" thickTop="1" thickBot="1" x14ac:dyDescent="0.2">
      <c r="A17" s="1263"/>
      <c r="B17" s="1263"/>
      <c r="C17" s="1264"/>
      <c r="D17" s="1266" t="s">
        <v>311</v>
      </c>
      <c r="E17" s="1267"/>
      <c r="F17" s="1267"/>
      <c r="G17" s="1267" t="s">
        <v>313</v>
      </c>
      <c r="H17" s="1267"/>
      <c r="I17" s="1267"/>
      <c r="J17" s="1267" t="s">
        <v>314</v>
      </c>
      <c r="K17" s="1267"/>
      <c r="L17" s="1267"/>
      <c r="M17" s="1268" t="s">
        <v>315</v>
      </c>
      <c r="N17" s="1268"/>
      <c r="O17" s="1269"/>
      <c r="P17" s="1266" t="s">
        <v>311</v>
      </c>
      <c r="Q17" s="1267"/>
      <c r="R17" s="1267"/>
      <c r="S17" s="1267" t="s">
        <v>313</v>
      </c>
      <c r="T17" s="1267"/>
      <c r="U17" s="1267"/>
      <c r="V17" s="1267" t="s">
        <v>314</v>
      </c>
      <c r="W17" s="1267"/>
      <c r="X17" s="1267"/>
      <c r="Y17" s="1268" t="s">
        <v>315</v>
      </c>
      <c r="Z17" s="1268"/>
      <c r="AA17" s="1269"/>
      <c r="AB17" s="1266" t="s">
        <v>311</v>
      </c>
      <c r="AC17" s="1267"/>
      <c r="AD17" s="1267"/>
      <c r="AE17" s="1267" t="s">
        <v>313</v>
      </c>
      <c r="AF17" s="1267"/>
      <c r="AG17" s="1267"/>
      <c r="AH17" s="1267" t="s">
        <v>314</v>
      </c>
      <c r="AI17" s="1267"/>
      <c r="AJ17" s="1267"/>
      <c r="AK17" s="1268" t="s">
        <v>315</v>
      </c>
      <c r="AL17" s="1268"/>
      <c r="AM17" s="1269"/>
      <c r="AN17" s="381"/>
      <c r="AQ17" s="21"/>
      <c r="AS17" s="21"/>
    </row>
    <row r="18" spans="1:45" ht="15" customHeight="1" x14ac:dyDescent="0.15">
      <c r="A18" s="1369" t="s">
        <v>524</v>
      </c>
      <c r="B18" s="1369"/>
      <c r="C18" s="1370"/>
      <c r="D18" s="1353">
        <v>0</v>
      </c>
      <c r="E18" s="1354"/>
      <c r="F18" s="1354"/>
      <c r="G18" s="1354"/>
      <c r="H18" s="1354"/>
      <c r="I18" s="1354"/>
      <c r="J18" s="1354"/>
      <c r="K18" s="1354"/>
      <c r="L18" s="1354"/>
      <c r="M18" s="1354"/>
      <c r="N18" s="1354"/>
      <c r="O18" s="1355"/>
      <c r="P18" s="1353">
        <v>0</v>
      </c>
      <c r="Q18" s="1354"/>
      <c r="R18" s="1354"/>
      <c r="S18" s="1354"/>
      <c r="T18" s="1354"/>
      <c r="U18" s="1354"/>
      <c r="V18" s="1354"/>
      <c r="W18" s="1354"/>
      <c r="X18" s="1354"/>
      <c r="Y18" s="1354"/>
      <c r="Z18" s="1354"/>
      <c r="AA18" s="1355"/>
      <c r="AB18" s="1358">
        <f>SUM(AE18:AM18)</f>
        <v>76</v>
      </c>
      <c r="AC18" s="1359"/>
      <c r="AD18" s="1359"/>
      <c r="AE18" s="1359"/>
      <c r="AF18" s="1359"/>
      <c r="AG18" s="1359"/>
      <c r="AH18" s="1359">
        <v>72</v>
      </c>
      <c r="AI18" s="1359"/>
      <c r="AJ18" s="1359"/>
      <c r="AK18" s="1359">
        <v>4</v>
      </c>
      <c r="AL18" s="1359"/>
      <c r="AM18" s="1360"/>
      <c r="AN18" s="381"/>
      <c r="AQ18" s="21" t="s">
        <v>316</v>
      </c>
      <c r="AS18" s="21" t="s">
        <v>317</v>
      </c>
    </row>
    <row r="19" spans="1:45" ht="15" customHeight="1" x14ac:dyDescent="0.15">
      <c r="A19" s="1361" t="s">
        <v>525</v>
      </c>
      <c r="B19" s="1361"/>
      <c r="C19" s="1362"/>
      <c r="D19" s="1363">
        <f>SUM(G19:O19)</f>
        <v>76</v>
      </c>
      <c r="E19" s="1364"/>
      <c r="F19" s="1364"/>
      <c r="G19" s="1364"/>
      <c r="H19" s="1364"/>
      <c r="I19" s="1364"/>
      <c r="J19" s="1364">
        <v>72</v>
      </c>
      <c r="K19" s="1364"/>
      <c r="L19" s="1364"/>
      <c r="M19" s="1364">
        <v>4</v>
      </c>
      <c r="N19" s="1364"/>
      <c r="O19" s="1365"/>
      <c r="P19" s="1366">
        <f>SUM(S19:AA19)</f>
        <v>0</v>
      </c>
      <c r="Q19" s="1367"/>
      <c r="R19" s="1367"/>
      <c r="S19" s="1367"/>
      <c r="T19" s="1367"/>
      <c r="U19" s="1367"/>
      <c r="V19" s="1367"/>
      <c r="W19" s="1367"/>
      <c r="X19" s="1367"/>
      <c r="Y19" s="1367"/>
      <c r="Z19" s="1367"/>
      <c r="AA19" s="1368"/>
      <c r="AB19" s="1363">
        <f>SUM(AE19:AM19)</f>
        <v>76</v>
      </c>
      <c r="AC19" s="1364"/>
      <c r="AD19" s="1364"/>
      <c r="AE19" s="1364"/>
      <c r="AF19" s="1364"/>
      <c r="AG19" s="1364"/>
      <c r="AH19" s="1364">
        <v>72</v>
      </c>
      <c r="AI19" s="1364"/>
      <c r="AJ19" s="1364"/>
      <c r="AK19" s="1364">
        <v>4</v>
      </c>
      <c r="AL19" s="1364"/>
      <c r="AM19" s="1365"/>
      <c r="AN19" s="381"/>
      <c r="AQ19" s="21" t="s">
        <v>318</v>
      </c>
      <c r="AS19" s="21" t="s">
        <v>319</v>
      </c>
    </row>
    <row r="20" spans="1:45" ht="15" customHeight="1" x14ac:dyDescent="0.15">
      <c r="A20" s="1361" t="s">
        <v>526</v>
      </c>
      <c r="B20" s="1361"/>
      <c r="C20" s="1362"/>
      <c r="D20" s="1363">
        <f>SUM(G20:O20)</f>
        <v>76</v>
      </c>
      <c r="E20" s="1364"/>
      <c r="F20" s="1364"/>
      <c r="G20" s="1364"/>
      <c r="H20" s="1364"/>
      <c r="I20" s="1364"/>
      <c r="J20" s="1364">
        <v>72</v>
      </c>
      <c r="K20" s="1364"/>
      <c r="L20" s="1364"/>
      <c r="M20" s="1364">
        <v>4</v>
      </c>
      <c r="N20" s="1364"/>
      <c r="O20" s="1365"/>
      <c r="P20" s="1363">
        <f>SUM(S20:AA20)</f>
        <v>0</v>
      </c>
      <c r="Q20" s="1364"/>
      <c r="R20" s="1364"/>
      <c r="S20" s="1356"/>
      <c r="T20" s="1356"/>
      <c r="U20" s="1356"/>
      <c r="V20" s="1356"/>
      <c r="W20" s="1356"/>
      <c r="X20" s="1356"/>
      <c r="Y20" s="1356"/>
      <c r="Z20" s="1356"/>
      <c r="AA20" s="1357"/>
      <c r="AB20" s="1366">
        <f>SUM(AE20:AM20)</f>
        <v>0</v>
      </c>
      <c r="AC20" s="1367"/>
      <c r="AD20" s="1367"/>
      <c r="AE20" s="1367"/>
      <c r="AF20" s="1367"/>
      <c r="AG20" s="1367"/>
      <c r="AH20" s="1367"/>
      <c r="AI20" s="1367"/>
      <c r="AJ20" s="1367"/>
      <c r="AK20" s="1367"/>
      <c r="AL20" s="1367"/>
      <c r="AM20" s="1368"/>
      <c r="AN20" s="381"/>
      <c r="AQ20" s="21" t="s">
        <v>320</v>
      </c>
      <c r="AS20" s="21" t="s">
        <v>321</v>
      </c>
    </row>
    <row r="21" spans="1:45" ht="15" customHeight="1" x14ac:dyDescent="0.15">
      <c r="A21" s="1371"/>
      <c r="B21" s="1371"/>
      <c r="C21" s="1372"/>
      <c r="D21" s="1366">
        <f>SUM(G21:O21)</f>
        <v>0</v>
      </c>
      <c r="E21" s="1367"/>
      <c r="F21" s="1367"/>
      <c r="G21" s="1367"/>
      <c r="H21" s="1367"/>
      <c r="I21" s="1367"/>
      <c r="J21" s="1367"/>
      <c r="K21" s="1367"/>
      <c r="L21" s="1367"/>
      <c r="M21" s="1367"/>
      <c r="N21" s="1367"/>
      <c r="O21" s="1368"/>
      <c r="P21" s="1366">
        <f>SUM(S21:AA21)</f>
        <v>0</v>
      </c>
      <c r="Q21" s="1367"/>
      <c r="R21" s="1367"/>
      <c r="S21" s="1373"/>
      <c r="T21" s="1373"/>
      <c r="U21" s="1373"/>
      <c r="V21" s="1367"/>
      <c r="W21" s="1367"/>
      <c r="X21" s="1367"/>
      <c r="Y21" s="1367"/>
      <c r="Z21" s="1367"/>
      <c r="AA21" s="1368"/>
      <c r="AB21" s="1366">
        <f>SUM(AE21:AM21)</f>
        <v>0</v>
      </c>
      <c r="AC21" s="1367"/>
      <c r="AD21" s="1367"/>
      <c r="AE21" s="1367"/>
      <c r="AF21" s="1367"/>
      <c r="AG21" s="1367"/>
      <c r="AH21" s="1367"/>
      <c r="AI21" s="1367"/>
      <c r="AJ21" s="1367"/>
      <c r="AK21" s="1367"/>
      <c r="AL21" s="1367"/>
      <c r="AM21" s="1368"/>
      <c r="AN21" s="381"/>
      <c r="AQ21" s="21" t="s">
        <v>322</v>
      </c>
      <c r="AS21" s="21" t="s">
        <v>323</v>
      </c>
    </row>
    <row r="22" spans="1:45" ht="15" customHeight="1" thickBot="1" x14ac:dyDescent="0.2">
      <c r="A22" s="1377"/>
      <c r="B22" s="1377"/>
      <c r="C22" s="1378"/>
      <c r="D22" s="1374">
        <f>SUM(G22:O22)</f>
        <v>0</v>
      </c>
      <c r="E22" s="1375"/>
      <c r="F22" s="1375"/>
      <c r="G22" s="1375"/>
      <c r="H22" s="1375"/>
      <c r="I22" s="1375"/>
      <c r="J22" s="1375"/>
      <c r="K22" s="1375"/>
      <c r="L22" s="1375"/>
      <c r="M22" s="1375"/>
      <c r="N22" s="1375"/>
      <c r="O22" s="1376"/>
      <c r="P22" s="1374">
        <f>SUM(S22:AA22)</f>
        <v>0</v>
      </c>
      <c r="Q22" s="1375"/>
      <c r="R22" s="1375"/>
      <c r="S22" s="1375"/>
      <c r="T22" s="1375"/>
      <c r="U22" s="1375"/>
      <c r="V22" s="1375"/>
      <c r="W22" s="1375"/>
      <c r="X22" s="1375"/>
      <c r="Y22" s="1375"/>
      <c r="Z22" s="1375"/>
      <c r="AA22" s="1376"/>
      <c r="AB22" s="1374">
        <f>SUM(AE22:AM22)</f>
        <v>0</v>
      </c>
      <c r="AC22" s="1375"/>
      <c r="AD22" s="1375"/>
      <c r="AE22" s="1375"/>
      <c r="AF22" s="1375"/>
      <c r="AG22" s="1375"/>
      <c r="AH22" s="1375"/>
      <c r="AI22" s="1375"/>
      <c r="AJ22" s="1375"/>
      <c r="AK22" s="1375"/>
      <c r="AL22" s="1375"/>
      <c r="AM22" s="1376"/>
      <c r="AN22" s="381"/>
      <c r="AQ22" s="27" t="s">
        <v>534</v>
      </c>
      <c r="AS22" s="21" t="s">
        <v>324</v>
      </c>
    </row>
    <row r="23" spans="1:45" ht="15" customHeight="1" x14ac:dyDescent="0.15">
      <c r="A23" s="384"/>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81"/>
      <c r="AQ23" s="21" t="s">
        <v>327</v>
      </c>
      <c r="AS23" s="21" t="s">
        <v>325</v>
      </c>
    </row>
    <row r="24" spans="1:45" ht="15" customHeight="1" x14ac:dyDescent="0.15">
      <c r="A24" s="386" t="s">
        <v>326</v>
      </c>
      <c r="B24" s="165"/>
      <c r="C24" s="165"/>
      <c r="D24" s="165"/>
      <c r="E24" s="165"/>
      <c r="F24" s="165"/>
      <c r="G24" s="165"/>
      <c r="H24" s="165"/>
      <c r="I24" s="165"/>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81"/>
      <c r="AO24" s="365"/>
      <c r="AQ24" s="21" t="s">
        <v>329</v>
      </c>
      <c r="AS24" s="21" t="s">
        <v>328</v>
      </c>
    </row>
    <row r="25" spans="1:45" s="32" customFormat="1" ht="9" customHeight="1" thickBot="1" x14ac:dyDescent="0.2">
      <c r="A25" s="387"/>
      <c r="B25" s="367"/>
      <c r="C25" s="367"/>
      <c r="D25" s="367"/>
      <c r="E25" s="367"/>
      <c r="F25" s="367"/>
      <c r="G25" s="367"/>
      <c r="H25" s="367"/>
      <c r="I25" s="367"/>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81"/>
      <c r="AO25" s="365"/>
      <c r="AP25" s="365"/>
      <c r="AQ25" s="35" t="s">
        <v>338</v>
      </c>
      <c r="AS25" s="21" t="s">
        <v>330</v>
      </c>
    </row>
    <row r="26" spans="1:45" ht="15" customHeight="1" thickBot="1" x14ac:dyDescent="0.2">
      <c r="A26" s="1238" t="s">
        <v>302</v>
      </c>
      <c r="B26" s="1238"/>
      <c r="C26" s="1239"/>
      <c r="D26" s="1240" t="s">
        <v>332</v>
      </c>
      <c r="E26" s="1238"/>
      <c r="F26" s="1239"/>
      <c r="G26" s="1240" t="s">
        <v>334</v>
      </c>
      <c r="H26" s="1238"/>
      <c r="I26" s="1238"/>
      <c r="J26" s="1238"/>
      <c r="K26" s="1238"/>
      <c r="L26" s="1238"/>
      <c r="M26" s="1238"/>
      <c r="N26" s="1238"/>
      <c r="O26" s="1239"/>
      <c r="P26" s="1240" t="s">
        <v>335</v>
      </c>
      <c r="Q26" s="1238"/>
      <c r="R26" s="1239"/>
      <c r="S26" s="1168" t="s">
        <v>337</v>
      </c>
      <c r="T26" s="1169"/>
      <c r="U26" s="1169"/>
      <c r="V26" s="1169"/>
      <c r="W26" s="1169"/>
      <c r="X26" s="1169"/>
      <c r="Y26" s="1169"/>
      <c r="Z26" s="1169"/>
      <c r="AA26" s="1169"/>
      <c r="AB26" s="1169"/>
      <c r="AC26" s="1169"/>
      <c r="AD26" s="1169"/>
      <c r="AE26" s="1169"/>
      <c r="AF26" s="1169"/>
      <c r="AG26" s="1169"/>
      <c r="AH26" s="1169"/>
      <c r="AI26" s="1169"/>
      <c r="AJ26" s="1169"/>
      <c r="AK26" s="1169"/>
      <c r="AL26" s="1170"/>
      <c r="AM26" s="374"/>
      <c r="AN26" s="381"/>
      <c r="AO26" s="365"/>
      <c r="AP26" s="365"/>
      <c r="AQ26" s="21" t="s">
        <v>342</v>
      </c>
      <c r="AS26" s="35" t="s">
        <v>339</v>
      </c>
    </row>
    <row r="27" spans="1:45" ht="15" customHeight="1" x14ac:dyDescent="0.15">
      <c r="A27" s="1369" t="s">
        <v>525</v>
      </c>
      <c r="B27" s="1369"/>
      <c r="C27" s="1370"/>
      <c r="D27" s="1386" t="s">
        <v>9</v>
      </c>
      <c r="E27" s="1387"/>
      <c r="F27" s="1388"/>
      <c r="G27" s="1389" t="s">
        <v>527</v>
      </c>
      <c r="H27" s="1390"/>
      <c r="I27" s="1390"/>
      <c r="J27" s="1390"/>
      <c r="K27" s="1390"/>
      <c r="L27" s="1390"/>
      <c r="M27" s="1390"/>
      <c r="N27" s="1390"/>
      <c r="O27" s="1391"/>
      <c r="P27" s="1358">
        <v>76</v>
      </c>
      <c r="Q27" s="1359"/>
      <c r="R27" s="1360"/>
      <c r="S27" s="1358" t="s">
        <v>487</v>
      </c>
      <c r="T27" s="1379"/>
      <c r="U27" s="167" t="s">
        <v>340</v>
      </c>
      <c r="V27" s="1380" t="s">
        <v>485</v>
      </c>
      <c r="W27" s="1381"/>
      <c r="X27" s="1379" t="s">
        <v>399</v>
      </c>
      <c r="Y27" s="1380"/>
      <c r="Z27" s="167" t="s">
        <v>340</v>
      </c>
      <c r="AA27" s="1380" t="s">
        <v>486</v>
      </c>
      <c r="AB27" s="1381"/>
      <c r="AC27" s="1382"/>
      <c r="AD27" s="1383"/>
      <c r="AE27" s="167" t="s">
        <v>340</v>
      </c>
      <c r="AF27" s="1383"/>
      <c r="AG27" s="1384"/>
      <c r="AH27" s="1382"/>
      <c r="AI27" s="1383"/>
      <c r="AJ27" s="167" t="s">
        <v>340</v>
      </c>
      <c r="AK27" s="1383"/>
      <c r="AL27" s="1385"/>
      <c r="AM27" s="374"/>
      <c r="AN27" s="381"/>
      <c r="AQ27" s="21" t="s">
        <v>344</v>
      </c>
      <c r="AS27" s="21" t="s">
        <v>343</v>
      </c>
    </row>
    <row r="28" spans="1:45" ht="15" customHeight="1" x14ac:dyDescent="0.15">
      <c r="A28" s="1371"/>
      <c r="B28" s="1371"/>
      <c r="C28" s="1372"/>
      <c r="D28" s="1366"/>
      <c r="E28" s="1367"/>
      <c r="F28" s="1368"/>
      <c r="G28" s="1396"/>
      <c r="H28" s="1397"/>
      <c r="I28" s="1397"/>
      <c r="J28" s="1397"/>
      <c r="K28" s="1397"/>
      <c r="L28" s="1397"/>
      <c r="M28" s="1397"/>
      <c r="N28" s="1397"/>
      <c r="O28" s="1398"/>
      <c r="P28" s="1366"/>
      <c r="Q28" s="1367"/>
      <c r="R28" s="1368"/>
      <c r="S28" s="1366"/>
      <c r="T28" s="1392"/>
      <c r="U28" s="168" t="s">
        <v>340</v>
      </c>
      <c r="V28" s="1393"/>
      <c r="W28" s="1394"/>
      <c r="X28" s="1392"/>
      <c r="Y28" s="1393"/>
      <c r="Z28" s="168" t="s">
        <v>340</v>
      </c>
      <c r="AA28" s="1393"/>
      <c r="AB28" s="1394"/>
      <c r="AC28" s="1392"/>
      <c r="AD28" s="1393"/>
      <c r="AE28" s="168" t="s">
        <v>340</v>
      </c>
      <c r="AF28" s="1393"/>
      <c r="AG28" s="1394"/>
      <c r="AH28" s="1392"/>
      <c r="AI28" s="1393"/>
      <c r="AJ28" s="168" t="s">
        <v>340</v>
      </c>
      <c r="AK28" s="1393"/>
      <c r="AL28" s="1395"/>
      <c r="AM28" s="374"/>
      <c r="AN28" s="381"/>
      <c r="AQ28" s="21" t="s">
        <v>346</v>
      </c>
      <c r="AS28" s="21" t="s">
        <v>345</v>
      </c>
    </row>
    <row r="29" spans="1:45" ht="15" customHeight="1" thickBot="1" x14ac:dyDescent="0.2">
      <c r="A29" s="1371"/>
      <c r="B29" s="1371"/>
      <c r="C29" s="1372"/>
      <c r="D29" s="1366"/>
      <c r="E29" s="1367"/>
      <c r="F29" s="1368"/>
      <c r="G29" s="1396"/>
      <c r="H29" s="1397"/>
      <c r="I29" s="1397"/>
      <c r="J29" s="1397"/>
      <c r="K29" s="1397"/>
      <c r="L29" s="1397"/>
      <c r="M29" s="1397"/>
      <c r="N29" s="1397"/>
      <c r="O29" s="1398"/>
      <c r="P29" s="1366"/>
      <c r="Q29" s="1367"/>
      <c r="R29" s="1368"/>
      <c r="S29" s="1366"/>
      <c r="T29" s="1392"/>
      <c r="U29" s="168" t="s">
        <v>340</v>
      </c>
      <c r="V29" s="1393"/>
      <c r="W29" s="1394"/>
      <c r="X29" s="1392"/>
      <c r="Y29" s="1393"/>
      <c r="Z29" s="168" t="s">
        <v>340</v>
      </c>
      <c r="AA29" s="1393"/>
      <c r="AB29" s="1394"/>
      <c r="AC29" s="1392"/>
      <c r="AD29" s="1393"/>
      <c r="AE29" s="168" t="s">
        <v>340</v>
      </c>
      <c r="AF29" s="1393"/>
      <c r="AG29" s="1394"/>
      <c r="AH29" s="1392"/>
      <c r="AI29" s="1393"/>
      <c r="AJ29" s="168" t="s">
        <v>340</v>
      </c>
      <c r="AK29" s="1393"/>
      <c r="AL29" s="1395"/>
      <c r="AM29" s="374"/>
      <c r="AN29" s="381"/>
      <c r="AQ29" s="21" t="s">
        <v>347</v>
      </c>
      <c r="AS29" s="37"/>
    </row>
    <row r="30" spans="1:45" ht="15" customHeight="1" thickBot="1" x14ac:dyDescent="0.2">
      <c r="A30" s="1377"/>
      <c r="B30" s="1377"/>
      <c r="C30" s="1378"/>
      <c r="D30" s="1374"/>
      <c r="E30" s="1375"/>
      <c r="F30" s="1376"/>
      <c r="G30" s="1403"/>
      <c r="H30" s="1404"/>
      <c r="I30" s="1404"/>
      <c r="J30" s="1404"/>
      <c r="K30" s="1404"/>
      <c r="L30" s="1404"/>
      <c r="M30" s="1404"/>
      <c r="N30" s="1404"/>
      <c r="O30" s="1405"/>
      <c r="P30" s="1374"/>
      <c r="Q30" s="1375"/>
      <c r="R30" s="1376"/>
      <c r="S30" s="1374"/>
      <c r="T30" s="1399"/>
      <c r="U30" s="169" t="s">
        <v>340</v>
      </c>
      <c r="V30" s="1400"/>
      <c r="W30" s="1401"/>
      <c r="X30" s="1399"/>
      <c r="Y30" s="1400"/>
      <c r="Z30" s="169" t="s">
        <v>340</v>
      </c>
      <c r="AA30" s="1400"/>
      <c r="AB30" s="1401"/>
      <c r="AC30" s="1399"/>
      <c r="AD30" s="1400"/>
      <c r="AE30" s="169" t="s">
        <v>340</v>
      </c>
      <c r="AF30" s="1400"/>
      <c r="AG30" s="1401"/>
      <c r="AH30" s="1399"/>
      <c r="AI30" s="1400"/>
      <c r="AJ30" s="169" t="s">
        <v>340</v>
      </c>
      <c r="AK30" s="1400"/>
      <c r="AL30" s="1402"/>
      <c r="AM30" s="374"/>
      <c r="AN30" s="381"/>
      <c r="AQ30" s="21" t="s">
        <v>349</v>
      </c>
    </row>
    <row r="31" spans="1:45" s="32" customFormat="1" ht="15" customHeight="1" thickBot="1" x14ac:dyDescent="0.2">
      <c r="A31" s="388"/>
      <c r="B31" s="371"/>
      <c r="C31" s="372" t="s">
        <v>348</v>
      </c>
      <c r="D31" s="371"/>
      <c r="E31" s="371"/>
      <c r="F31" s="371"/>
      <c r="G31" s="371"/>
      <c r="H31" s="371"/>
      <c r="I31" s="371"/>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81"/>
      <c r="AQ31" s="35" t="s">
        <v>352</v>
      </c>
      <c r="AS31" s="170" t="s">
        <v>350</v>
      </c>
    </row>
    <row r="32" spans="1:45" s="39" customFormat="1" ht="15" customHeight="1" thickTop="1" x14ac:dyDescent="0.15">
      <c r="A32" s="388"/>
      <c r="B32" s="371"/>
      <c r="C32" s="372" t="s">
        <v>351</v>
      </c>
      <c r="D32" s="371"/>
      <c r="E32" s="371"/>
      <c r="F32" s="371"/>
      <c r="G32" s="371"/>
      <c r="H32" s="371"/>
      <c r="I32" s="371"/>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81"/>
      <c r="AQ32" s="40" t="s">
        <v>353</v>
      </c>
      <c r="AS32" s="40"/>
    </row>
    <row r="33" spans="1:45" ht="15" customHeight="1" thickBot="1" x14ac:dyDescent="0.2">
      <c r="A33" s="389"/>
      <c r="B33" s="373"/>
      <c r="C33" s="373"/>
      <c r="D33" s="373"/>
      <c r="E33" s="373"/>
      <c r="F33" s="373"/>
      <c r="G33" s="373"/>
      <c r="H33" s="373"/>
      <c r="I33" s="373"/>
      <c r="J33" s="373"/>
      <c r="K33" s="373"/>
      <c r="L33" s="373"/>
      <c r="M33" s="373"/>
      <c r="N33" s="373"/>
      <c r="O33" s="373"/>
      <c r="P33" s="373"/>
      <c r="Q33" s="373"/>
      <c r="R33" s="373"/>
      <c r="S33" s="373"/>
      <c r="T33" s="373"/>
      <c r="U33" s="374"/>
      <c r="V33" s="373"/>
      <c r="W33" s="373"/>
      <c r="X33" s="373"/>
      <c r="Y33" s="373"/>
      <c r="Z33" s="374"/>
      <c r="AA33" s="373"/>
      <c r="AB33" s="373"/>
      <c r="AC33" s="373"/>
      <c r="AD33" s="373"/>
      <c r="AE33" s="374"/>
      <c r="AF33" s="373"/>
      <c r="AG33" s="373"/>
      <c r="AH33" s="373"/>
      <c r="AI33" s="373"/>
      <c r="AJ33" s="374"/>
      <c r="AK33" s="373"/>
      <c r="AL33" s="373"/>
      <c r="AM33" s="374"/>
      <c r="AN33" s="381"/>
      <c r="AQ33" s="37" t="s">
        <v>357</v>
      </c>
      <c r="AS33" s="21" t="s">
        <v>354</v>
      </c>
    </row>
    <row r="34" spans="1:45" s="44" customFormat="1" ht="15" customHeight="1" x14ac:dyDescent="0.15">
      <c r="A34" s="386" t="s">
        <v>355</v>
      </c>
      <c r="B34" s="165"/>
      <c r="C34" s="165"/>
      <c r="D34" s="165"/>
      <c r="E34" s="165"/>
      <c r="F34" s="165"/>
      <c r="G34" s="165"/>
      <c r="H34" s="165"/>
      <c r="I34" s="165"/>
      <c r="J34" s="165"/>
      <c r="K34" s="165"/>
      <c r="L34" s="165"/>
      <c r="M34" s="165"/>
      <c r="N34" s="165"/>
      <c r="O34" s="165"/>
      <c r="P34" s="165"/>
      <c r="Q34" s="165"/>
      <c r="R34" s="165"/>
      <c r="S34" s="165"/>
      <c r="T34" s="165"/>
      <c r="U34" s="165"/>
      <c r="V34" s="165"/>
      <c r="W34" s="165"/>
      <c r="X34" s="166"/>
      <c r="Z34" s="165" t="s">
        <v>356</v>
      </c>
      <c r="AA34" s="165"/>
      <c r="AB34" s="165"/>
      <c r="AC34" s="165"/>
      <c r="AD34" s="165"/>
      <c r="AE34" s="165"/>
      <c r="AF34" s="165"/>
      <c r="AG34" s="165"/>
      <c r="AH34" s="165"/>
      <c r="AI34" s="165"/>
      <c r="AJ34" s="171"/>
      <c r="AK34" s="374"/>
      <c r="AL34" s="374"/>
      <c r="AM34" s="374"/>
      <c r="AN34" s="381"/>
      <c r="AQ34" s="49"/>
      <c r="AS34" s="21" t="s">
        <v>358</v>
      </c>
    </row>
    <row r="35" spans="1:45" s="50" customFormat="1" ht="9" customHeight="1" thickBot="1" x14ac:dyDescent="0.2">
      <c r="A35" s="387"/>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74"/>
      <c r="Z35" s="376"/>
      <c r="AA35" s="376"/>
      <c r="AB35" s="376"/>
      <c r="AC35" s="376"/>
      <c r="AD35" s="376"/>
      <c r="AE35" s="376"/>
      <c r="AF35" s="376"/>
      <c r="AG35" s="376"/>
      <c r="AH35" s="376"/>
      <c r="AI35" s="376"/>
      <c r="AJ35" s="377"/>
      <c r="AK35" s="374"/>
      <c r="AL35" s="374"/>
      <c r="AM35" s="374"/>
      <c r="AN35" s="381"/>
      <c r="AQ35" s="35" t="s">
        <v>364</v>
      </c>
      <c r="AS35" s="21" t="s">
        <v>359</v>
      </c>
    </row>
    <row r="36" spans="1:45" ht="15" customHeight="1" thickBot="1" x14ac:dyDescent="0.2">
      <c r="A36" s="1206" t="s">
        <v>302</v>
      </c>
      <c r="B36" s="1169"/>
      <c r="C36" s="1170"/>
      <c r="D36" s="1168" t="s">
        <v>360</v>
      </c>
      <c r="E36" s="1169"/>
      <c r="F36" s="1169"/>
      <c r="G36" s="1169"/>
      <c r="H36" s="1169"/>
      <c r="I36" s="1169"/>
      <c r="J36" s="1169"/>
      <c r="K36" s="1169"/>
      <c r="L36" s="1169"/>
      <c r="M36" s="1169"/>
      <c r="N36" s="1169"/>
      <c r="O36" s="1169"/>
      <c r="P36" s="1169"/>
      <c r="Q36" s="1169"/>
      <c r="R36" s="1170"/>
      <c r="S36" s="1168" t="s">
        <v>361</v>
      </c>
      <c r="T36" s="1169"/>
      <c r="U36" s="1170"/>
      <c r="V36" s="374"/>
      <c r="W36" s="374"/>
      <c r="X36" s="374"/>
      <c r="Y36" s="374"/>
      <c r="Z36" s="1210" t="s">
        <v>302</v>
      </c>
      <c r="AA36" s="1211"/>
      <c r="AB36" s="1212"/>
      <c r="AC36" s="1210" t="s">
        <v>362</v>
      </c>
      <c r="AD36" s="1211"/>
      <c r="AE36" s="1211"/>
      <c r="AF36" s="1211"/>
      <c r="AG36" s="1211"/>
      <c r="AH36" s="1211"/>
      <c r="AI36" s="1211"/>
      <c r="AJ36" s="1211"/>
      <c r="AK36" s="1212"/>
      <c r="AL36" s="1210" t="s">
        <v>363</v>
      </c>
      <c r="AM36" s="1211"/>
      <c r="AN36" s="1213"/>
      <c r="AQ36" s="21" t="s">
        <v>367</v>
      </c>
      <c r="AS36" s="35" t="s">
        <v>366</v>
      </c>
    </row>
    <row r="37" spans="1:45" ht="15" customHeight="1" thickBot="1" x14ac:dyDescent="0.2">
      <c r="A37" s="1369" t="s">
        <v>525</v>
      </c>
      <c r="B37" s="1369"/>
      <c r="C37" s="1370"/>
      <c r="D37" s="1417" t="s">
        <v>528</v>
      </c>
      <c r="E37" s="1418"/>
      <c r="F37" s="1418"/>
      <c r="G37" s="1418"/>
      <c r="H37" s="1418"/>
      <c r="I37" s="1418"/>
      <c r="J37" s="1418"/>
      <c r="K37" s="1418"/>
      <c r="L37" s="1418"/>
      <c r="M37" s="1418"/>
      <c r="N37" s="1418"/>
      <c r="O37" s="1418"/>
      <c r="P37" s="1418"/>
      <c r="Q37" s="1418"/>
      <c r="R37" s="1419"/>
      <c r="S37" s="1420">
        <v>10</v>
      </c>
      <c r="T37" s="1421"/>
      <c r="U37" s="1422"/>
      <c r="V37" s="44"/>
      <c r="W37" s="44"/>
      <c r="X37" s="44"/>
      <c r="Y37" s="44"/>
      <c r="Z37" s="1423" t="s">
        <v>526</v>
      </c>
      <c r="AA37" s="1369"/>
      <c r="AB37" s="1370"/>
      <c r="AC37" s="1406" t="s">
        <v>365</v>
      </c>
      <c r="AD37" s="1407"/>
      <c r="AE37" s="1407"/>
      <c r="AF37" s="1407"/>
      <c r="AG37" s="1407"/>
      <c r="AH37" s="1407"/>
      <c r="AI37" s="1407"/>
      <c r="AJ37" s="1407"/>
      <c r="AK37" s="1408"/>
      <c r="AL37" s="1409">
        <v>71</v>
      </c>
      <c r="AM37" s="1410"/>
      <c r="AN37" s="1424"/>
      <c r="AQ37" s="37" t="s">
        <v>369</v>
      </c>
      <c r="AS37" s="21" t="s">
        <v>368</v>
      </c>
    </row>
    <row r="38" spans="1:45" ht="15" customHeight="1" x14ac:dyDescent="0.15">
      <c r="A38" s="1361" t="s">
        <v>525</v>
      </c>
      <c r="B38" s="1361"/>
      <c r="C38" s="1362"/>
      <c r="D38" s="1406" t="s">
        <v>529</v>
      </c>
      <c r="E38" s="1407"/>
      <c r="F38" s="1407"/>
      <c r="G38" s="1407"/>
      <c r="H38" s="1407"/>
      <c r="I38" s="1407"/>
      <c r="J38" s="1407"/>
      <c r="K38" s="1407"/>
      <c r="L38" s="1407"/>
      <c r="M38" s="1407"/>
      <c r="N38" s="1407"/>
      <c r="O38" s="1407"/>
      <c r="P38" s="1407"/>
      <c r="Q38" s="1407"/>
      <c r="R38" s="1408"/>
      <c r="S38" s="1409">
        <v>1</v>
      </c>
      <c r="T38" s="1410"/>
      <c r="U38" s="1411"/>
      <c r="V38" s="44"/>
      <c r="W38" s="44"/>
      <c r="X38" s="44"/>
      <c r="Y38" s="44"/>
      <c r="Z38" s="1412"/>
      <c r="AA38" s="1371"/>
      <c r="AB38" s="1372"/>
      <c r="AC38" s="1413"/>
      <c r="AD38" s="1414"/>
      <c r="AE38" s="1414"/>
      <c r="AF38" s="1414"/>
      <c r="AG38" s="1414"/>
      <c r="AH38" s="1414"/>
      <c r="AI38" s="1414"/>
      <c r="AJ38" s="1414"/>
      <c r="AK38" s="1415"/>
      <c r="AL38" s="1416"/>
      <c r="AM38" s="1393"/>
      <c r="AN38" s="1394"/>
      <c r="AS38" s="21" t="s">
        <v>370</v>
      </c>
    </row>
    <row r="39" spans="1:45" ht="15" customHeight="1" thickBot="1" x14ac:dyDescent="0.2">
      <c r="A39" s="1371"/>
      <c r="B39" s="1371"/>
      <c r="C39" s="1372"/>
      <c r="D39" s="1413"/>
      <c r="E39" s="1414"/>
      <c r="F39" s="1414"/>
      <c r="G39" s="1414"/>
      <c r="H39" s="1414"/>
      <c r="I39" s="1414"/>
      <c r="J39" s="1414"/>
      <c r="K39" s="1414"/>
      <c r="L39" s="1414"/>
      <c r="M39" s="1414"/>
      <c r="N39" s="1414"/>
      <c r="O39" s="1414"/>
      <c r="P39" s="1414"/>
      <c r="Q39" s="1414"/>
      <c r="R39" s="1415"/>
      <c r="S39" s="1416"/>
      <c r="T39" s="1393"/>
      <c r="U39" s="1395"/>
      <c r="V39" s="44"/>
      <c r="W39" s="44"/>
      <c r="X39" s="44"/>
      <c r="Y39" s="44"/>
      <c r="Z39" s="1412"/>
      <c r="AA39" s="1371"/>
      <c r="AB39" s="1372"/>
      <c r="AC39" s="1413"/>
      <c r="AD39" s="1414"/>
      <c r="AE39" s="1414"/>
      <c r="AF39" s="1414"/>
      <c r="AG39" s="1414"/>
      <c r="AH39" s="1414"/>
      <c r="AI39" s="1414"/>
      <c r="AJ39" s="1414"/>
      <c r="AK39" s="1415"/>
      <c r="AL39" s="1416"/>
      <c r="AM39" s="1393"/>
      <c r="AN39" s="1394"/>
      <c r="AS39" s="21" t="s">
        <v>371</v>
      </c>
    </row>
    <row r="40" spans="1:45" ht="15" customHeight="1" thickBot="1" x14ac:dyDescent="0.2">
      <c r="A40" s="1377"/>
      <c r="B40" s="1377"/>
      <c r="C40" s="1378"/>
      <c r="D40" s="1425"/>
      <c r="E40" s="1426"/>
      <c r="F40" s="1426"/>
      <c r="G40" s="1426"/>
      <c r="H40" s="1426"/>
      <c r="I40" s="1426"/>
      <c r="J40" s="1426"/>
      <c r="K40" s="1426"/>
      <c r="L40" s="1426"/>
      <c r="M40" s="1426"/>
      <c r="N40" s="1426"/>
      <c r="O40" s="1426"/>
      <c r="P40" s="1426"/>
      <c r="Q40" s="1426"/>
      <c r="R40" s="1427"/>
      <c r="S40" s="1428"/>
      <c r="T40" s="1400"/>
      <c r="U40" s="1402"/>
      <c r="V40" s="44"/>
      <c r="W40" s="44"/>
      <c r="X40" s="44"/>
      <c r="Y40" s="44"/>
      <c r="Z40" s="1429"/>
      <c r="AA40" s="1377"/>
      <c r="AB40" s="1378"/>
      <c r="AC40" s="1425"/>
      <c r="AD40" s="1426"/>
      <c r="AE40" s="1426"/>
      <c r="AF40" s="1426"/>
      <c r="AG40" s="1426"/>
      <c r="AH40" s="1426"/>
      <c r="AI40" s="1426"/>
      <c r="AJ40" s="1426"/>
      <c r="AK40" s="1427"/>
      <c r="AL40" s="1428"/>
      <c r="AM40" s="1400"/>
      <c r="AN40" s="1401"/>
      <c r="AQ40" s="19" t="s">
        <v>373</v>
      </c>
      <c r="AS40" s="21" t="s">
        <v>372</v>
      </c>
    </row>
    <row r="41" spans="1:45" ht="15" customHeight="1" x14ac:dyDescent="0.15">
      <c r="A41" s="389"/>
      <c r="B41" s="373"/>
      <c r="C41" s="373"/>
      <c r="D41" s="373"/>
      <c r="E41" s="373"/>
      <c r="F41" s="373"/>
      <c r="G41" s="373"/>
      <c r="H41" s="373"/>
      <c r="I41" s="373"/>
      <c r="J41" s="373"/>
      <c r="K41" s="373"/>
      <c r="L41" s="373"/>
      <c r="M41" s="373"/>
      <c r="N41" s="373"/>
      <c r="O41" s="373"/>
      <c r="P41" s="373"/>
      <c r="Q41" s="373"/>
      <c r="R41" s="373"/>
      <c r="S41" s="373"/>
      <c r="T41" s="373"/>
      <c r="U41" s="373"/>
      <c r="V41" s="374"/>
      <c r="W41" s="374"/>
      <c r="X41" s="374"/>
      <c r="Y41" s="373"/>
      <c r="Z41" s="373"/>
      <c r="AA41" s="373"/>
      <c r="AB41" s="373"/>
      <c r="AC41" s="373"/>
      <c r="AD41" s="373"/>
      <c r="AE41" s="373"/>
      <c r="AF41" s="373"/>
      <c r="AG41" s="373"/>
      <c r="AH41" s="373"/>
      <c r="AI41" s="373"/>
      <c r="AJ41" s="373"/>
      <c r="AK41" s="373"/>
      <c r="AL41" s="373"/>
      <c r="AM41" s="373"/>
      <c r="AN41" s="381"/>
      <c r="AQ41" s="21"/>
      <c r="AS41" s="21" t="s">
        <v>374</v>
      </c>
    </row>
    <row r="42" spans="1:45" ht="15" customHeight="1" x14ac:dyDescent="0.15">
      <c r="A42" s="386" t="s">
        <v>375</v>
      </c>
      <c r="B42" s="165"/>
      <c r="C42" s="165"/>
      <c r="D42" s="165"/>
      <c r="E42" s="374"/>
      <c r="F42" s="374"/>
      <c r="G42" s="374"/>
      <c r="H42" s="374"/>
      <c r="I42" s="374"/>
      <c r="J42" s="374"/>
      <c r="K42" s="374"/>
      <c r="L42" s="374"/>
      <c r="M42" s="374"/>
      <c r="N42" s="374"/>
      <c r="O42" s="374"/>
      <c r="P42" s="374"/>
      <c r="Q42" s="374"/>
      <c r="R42" s="374"/>
      <c r="S42" s="374"/>
      <c r="T42" s="374"/>
      <c r="U42" s="374"/>
      <c r="V42" s="1152" t="s">
        <v>376</v>
      </c>
      <c r="W42" s="1152"/>
      <c r="X42" s="1152"/>
      <c r="Y42" s="1152"/>
      <c r="Z42" s="1152"/>
      <c r="AA42" s="1152"/>
      <c r="AB42" s="1152"/>
      <c r="AC42" s="1152"/>
      <c r="AD42" s="1152"/>
      <c r="AE42" s="1152"/>
      <c r="AF42" s="1152"/>
      <c r="AG42" s="1152"/>
      <c r="AH42" s="1152"/>
      <c r="AI42" s="1152"/>
      <c r="AJ42" s="1152"/>
      <c r="AK42" s="1152"/>
      <c r="AL42" s="1152"/>
      <c r="AM42" s="1152"/>
      <c r="AN42" s="1153"/>
      <c r="AQ42" s="21" t="s">
        <v>379</v>
      </c>
      <c r="AS42" s="21" t="s">
        <v>377</v>
      </c>
    </row>
    <row r="43" spans="1:45" s="50" customFormat="1" ht="13.5" customHeight="1" thickBot="1" x14ac:dyDescent="0.2">
      <c r="A43" s="390"/>
      <c r="B43" s="375"/>
      <c r="C43" s="375"/>
      <c r="D43" s="375"/>
      <c r="E43" s="374"/>
      <c r="F43" s="374"/>
      <c r="G43" s="374"/>
      <c r="H43" s="374"/>
      <c r="I43" s="374"/>
      <c r="J43" s="374"/>
      <c r="K43" s="374"/>
      <c r="L43" s="374"/>
      <c r="M43" s="374"/>
      <c r="N43" s="374"/>
      <c r="O43" s="374"/>
      <c r="P43" s="374"/>
      <c r="Q43" s="374"/>
      <c r="R43" s="374"/>
      <c r="S43" s="374"/>
      <c r="T43" s="374"/>
      <c r="U43" s="374"/>
      <c r="V43" s="1154" t="s">
        <v>378</v>
      </c>
      <c r="W43" s="1154"/>
      <c r="X43" s="1154"/>
      <c r="Y43" s="1154"/>
      <c r="Z43" s="1154"/>
      <c r="AA43" s="1154"/>
      <c r="AB43" s="1154"/>
      <c r="AC43" s="1154"/>
      <c r="AD43" s="1154"/>
      <c r="AE43" s="1154"/>
      <c r="AF43" s="1154"/>
      <c r="AG43" s="1154"/>
      <c r="AH43" s="1154"/>
      <c r="AI43" s="1154"/>
      <c r="AJ43" s="1154"/>
      <c r="AK43" s="1154"/>
      <c r="AL43" s="1154"/>
      <c r="AM43" s="1154"/>
      <c r="AN43" s="1155"/>
      <c r="AQ43" s="35" t="s">
        <v>383</v>
      </c>
      <c r="AS43" s="21" t="s">
        <v>380</v>
      </c>
    </row>
    <row r="44" spans="1:45" ht="15" customHeight="1" thickBot="1" x14ac:dyDescent="0.2">
      <c r="A44" s="1156" t="s">
        <v>381</v>
      </c>
      <c r="B44" s="1156"/>
      <c r="C44" s="1157"/>
      <c r="D44" s="1326" t="s">
        <v>332</v>
      </c>
      <c r="E44" s="1156"/>
      <c r="F44" s="1430"/>
      <c r="G44" s="1290" t="s">
        <v>362</v>
      </c>
      <c r="H44" s="1238"/>
      <c r="I44" s="1238"/>
      <c r="J44" s="1238"/>
      <c r="K44" s="1238"/>
      <c r="L44" s="1238"/>
      <c r="M44" s="1238"/>
      <c r="N44" s="1238"/>
      <c r="O44" s="1206"/>
      <c r="P44" s="1240" t="s">
        <v>363</v>
      </c>
      <c r="Q44" s="1238"/>
      <c r="R44" s="1239"/>
      <c r="S44" s="374"/>
      <c r="T44" s="374"/>
      <c r="U44" s="374"/>
      <c r="V44" s="1431"/>
      <c r="W44" s="1122"/>
      <c r="X44" s="1433" t="s">
        <v>382</v>
      </c>
      <c r="Y44" s="1433"/>
      <c r="Z44" s="1433"/>
      <c r="AA44" s="1433"/>
      <c r="AB44" s="1433"/>
      <c r="AC44" s="1433"/>
      <c r="AD44" s="1433"/>
      <c r="AE44" s="1433"/>
      <c r="AF44" s="1433"/>
      <c r="AG44" s="1433"/>
      <c r="AH44" s="1433"/>
      <c r="AI44" s="1433"/>
      <c r="AJ44" s="1433"/>
      <c r="AK44" s="1433"/>
      <c r="AL44" s="1433"/>
      <c r="AM44" s="1433"/>
      <c r="AN44" s="1433"/>
      <c r="AQ44" s="21" t="s">
        <v>384</v>
      </c>
      <c r="AS44" s="37" t="s">
        <v>385</v>
      </c>
    </row>
    <row r="45" spans="1:45" ht="15" customHeight="1" thickBot="1" x14ac:dyDescent="0.2">
      <c r="A45" s="1435"/>
      <c r="B45" s="1435"/>
      <c r="C45" s="1382"/>
      <c r="D45" s="1436"/>
      <c r="E45" s="1437"/>
      <c r="F45" s="1438"/>
      <c r="G45" s="1448"/>
      <c r="H45" s="1449"/>
      <c r="I45" s="1449"/>
      <c r="J45" s="1449"/>
      <c r="K45" s="1449"/>
      <c r="L45" s="1449"/>
      <c r="M45" s="1449"/>
      <c r="N45" s="1449"/>
      <c r="O45" s="1450"/>
      <c r="P45" s="1251"/>
      <c r="Q45" s="1252"/>
      <c r="R45" s="1451"/>
      <c r="S45" s="374"/>
      <c r="T45" s="374"/>
      <c r="U45" s="374"/>
      <c r="V45" s="1432"/>
      <c r="W45" s="1162"/>
      <c r="X45" s="1434"/>
      <c r="Y45" s="1434"/>
      <c r="Z45" s="1434"/>
      <c r="AA45" s="1434"/>
      <c r="AB45" s="1434"/>
      <c r="AC45" s="1434"/>
      <c r="AD45" s="1434"/>
      <c r="AE45" s="1434"/>
      <c r="AF45" s="1434"/>
      <c r="AG45" s="1434"/>
      <c r="AH45" s="1434"/>
      <c r="AI45" s="1434"/>
      <c r="AJ45" s="1434"/>
      <c r="AK45" s="1434"/>
      <c r="AL45" s="1434"/>
      <c r="AM45" s="1434"/>
      <c r="AN45" s="1434"/>
      <c r="AQ45" s="21" t="s">
        <v>387</v>
      </c>
    </row>
    <row r="46" spans="1:45" ht="15" customHeight="1" x14ac:dyDescent="0.15">
      <c r="A46" s="1367"/>
      <c r="B46" s="1367"/>
      <c r="C46" s="1392"/>
      <c r="D46" s="1441"/>
      <c r="E46" s="1442"/>
      <c r="F46" s="1443"/>
      <c r="G46" s="1444"/>
      <c r="H46" s="1445"/>
      <c r="I46" s="1445"/>
      <c r="J46" s="1445"/>
      <c r="K46" s="1445"/>
      <c r="L46" s="1445"/>
      <c r="M46" s="1445"/>
      <c r="N46" s="1445"/>
      <c r="O46" s="1446"/>
      <c r="P46" s="1247"/>
      <c r="Q46" s="1248"/>
      <c r="R46" s="1447"/>
      <c r="S46" s="374"/>
      <c r="T46" s="374"/>
      <c r="U46" s="374"/>
      <c r="V46" s="1431"/>
      <c r="W46" s="1122"/>
      <c r="X46" s="1433" t="s">
        <v>386</v>
      </c>
      <c r="Y46" s="1433"/>
      <c r="Z46" s="1433"/>
      <c r="AA46" s="1433"/>
      <c r="AB46" s="1433"/>
      <c r="AC46" s="1433"/>
      <c r="AD46" s="1433"/>
      <c r="AE46" s="1433"/>
      <c r="AF46" s="1433"/>
      <c r="AG46" s="1433"/>
      <c r="AH46" s="1433"/>
      <c r="AI46" s="1433"/>
      <c r="AJ46" s="1433"/>
      <c r="AK46" s="1433"/>
      <c r="AL46" s="1433"/>
      <c r="AM46" s="1433"/>
      <c r="AN46" s="1433"/>
      <c r="AQ46" s="21" t="s">
        <v>388</v>
      </c>
    </row>
    <row r="47" spans="1:45" ht="15" customHeight="1" thickBot="1" x14ac:dyDescent="0.2">
      <c r="A47" s="1367"/>
      <c r="B47" s="1367"/>
      <c r="C47" s="1392"/>
      <c r="D47" s="1441"/>
      <c r="E47" s="1442"/>
      <c r="F47" s="1443"/>
      <c r="G47" s="1444"/>
      <c r="H47" s="1445"/>
      <c r="I47" s="1445"/>
      <c r="J47" s="1445"/>
      <c r="K47" s="1445"/>
      <c r="L47" s="1445"/>
      <c r="M47" s="1445"/>
      <c r="N47" s="1445"/>
      <c r="O47" s="1446"/>
      <c r="P47" s="1247"/>
      <c r="Q47" s="1248"/>
      <c r="R47" s="1447"/>
      <c r="S47" s="374"/>
      <c r="T47" s="374"/>
      <c r="U47" s="374"/>
      <c r="V47" s="1439"/>
      <c r="W47" s="1124"/>
      <c r="X47" s="1440"/>
      <c r="Y47" s="1440"/>
      <c r="Z47" s="1440"/>
      <c r="AA47" s="1440"/>
      <c r="AB47" s="1440"/>
      <c r="AC47" s="1440"/>
      <c r="AD47" s="1440"/>
      <c r="AE47" s="1440"/>
      <c r="AF47" s="1440"/>
      <c r="AG47" s="1440"/>
      <c r="AH47" s="1440"/>
      <c r="AI47" s="1440"/>
      <c r="AJ47" s="1440"/>
      <c r="AK47" s="1440"/>
      <c r="AL47" s="1440"/>
      <c r="AM47" s="1440"/>
      <c r="AN47" s="1440"/>
      <c r="AQ47" s="37" t="s">
        <v>389</v>
      </c>
    </row>
    <row r="48" spans="1:45" ht="15" customHeight="1" thickBot="1" x14ac:dyDescent="0.2">
      <c r="A48" s="1375"/>
      <c r="B48" s="1375"/>
      <c r="C48" s="1399"/>
      <c r="D48" s="1454"/>
      <c r="E48" s="1455"/>
      <c r="F48" s="1456"/>
      <c r="G48" s="1457"/>
      <c r="H48" s="1458"/>
      <c r="I48" s="1458"/>
      <c r="J48" s="1458"/>
      <c r="K48" s="1458"/>
      <c r="L48" s="1458"/>
      <c r="M48" s="1458"/>
      <c r="N48" s="1458"/>
      <c r="O48" s="1459"/>
      <c r="P48" s="1241"/>
      <c r="Q48" s="1242"/>
      <c r="R48" s="1460"/>
      <c r="S48" s="374"/>
      <c r="T48" s="374"/>
      <c r="U48" s="374"/>
      <c r="V48" s="1461"/>
      <c r="W48" s="1150"/>
      <c r="X48" s="1462" t="s">
        <v>551</v>
      </c>
      <c r="Y48" s="1462"/>
      <c r="Z48" s="1462"/>
      <c r="AA48" s="1462"/>
      <c r="AB48" s="1462"/>
      <c r="AC48" s="1462"/>
      <c r="AD48" s="1462"/>
      <c r="AE48" s="1462"/>
      <c r="AF48" s="1462"/>
      <c r="AG48" s="1462"/>
      <c r="AH48" s="1462"/>
      <c r="AI48" s="1462"/>
      <c r="AJ48" s="1462"/>
      <c r="AK48" s="1462"/>
      <c r="AL48" s="1462"/>
      <c r="AM48" s="1462"/>
      <c r="AN48" s="1462"/>
    </row>
    <row r="49" spans="1:43" ht="15" customHeight="1" thickBot="1" x14ac:dyDescent="0.2">
      <c r="A49" s="384"/>
      <c r="B49" s="372" t="s">
        <v>390</v>
      </c>
      <c r="C49" s="372"/>
      <c r="D49" s="372"/>
      <c r="E49" s="372"/>
      <c r="F49" s="372"/>
      <c r="G49" s="372"/>
      <c r="H49" s="372"/>
      <c r="I49" s="372"/>
      <c r="J49" s="372"/>
      <c r="K49" s="372"/>
      <c r="L49" s="372"/>
      <c r="M49" s="372"/>
      <c r="N49" s="372"/>
      <c r="O49" s="374"/>
      <c r="P49" s="374"/>
      <c r="Q49" s="374"/>
      <c r="R49" s="374"/>
      <c r="S49" s="374"/>
      <c r="T49" s="374"/>
      <c r="U49" s="374"/>
      <c r="V49" s="1439"/>
      <c r="W49" s="1124"/>
      <c r="X49" s="1440"/>
      <c r="Y49" s="1440"/>
      <c r="Z49" s="1440"/>
      <c r="AA49" s="1440"/>
      <c r="AB49" s="1440"/>
      <c r="AC49" s="1440"/>
      <c r="AD49" s="1440"/>
      <c r="AE49" s="1440"/>
      <c r="AF49" s="1440"/>
      <c r="AG49" s="1440"/>
      <c r="AH49" s="1440"/>
      <c r="AI49" s="1440"/>
      <c r="AJ49" s="1440"/>
      <c r="AK49" s="1440"/>
      <c r="AL49" s="1440"/>
      <c r="AM49" s="1440"/>
      <c r="AN49" s="1440"/>
    </row>
    <row r="50" spans="1:43" ht="15" customHeight="1" thickBot="1" x14ac:dyDescent="0.2">
      <c r="A50" s="384"/>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81"/>
      <c r="AQ50" s="19" t="s">
        <v>601</v>
      </c>
    </row>
    <row r="51" spans="1:43" ht="15" customHeight="1" thickTop="1" x14ac:dyDescent="0.15">
      <c r="A51" s="384"/>
      <c r="B51" s="1132" t="s">
        <v>391</v>
      </c>
      <c r="C51" s="1133"/>
      <c r="D51" s="1133"/>
      <c r="E51" s="1133"/>
      <c r="F51" s="1133"/>
      <c r="G51" s="1133"/>
      <c r="H51" s="1133"/>
      <c r="I51" s="1133"/>
      <c r="J51" s="1133"/>
      <c r="K51" s="1133"/>
      <c r="L51" s="1133"/>
      <c r="M51" s="1133"/>
      <c r="N51" s="1133"/>
      <c r="O51" s="1133"/>
      <c r="P51" s="1133"/>
      <c r="Q51" s="1133"/>
      <c r="R51" s="1133"/>
      <c r="S51" s="1134"/>
      <c r="T51" s="374"/>
      <c r="U51" s="374"/>
      <c r="V51" s="1132" t="s">
        <v>392</v>
      </c>
      <c r="W51" s="1133"/>
      <c r="X51" s="1133"/>
      <c r="Y51" s="1133"/>
      <c r="Z51" s="1133"/>
      <c r="AA51" s="1133"/>
      <c r="AB51" s="1133"/>
      <c r="AC51" s="1133"/>
      <c r="AD51" s="1133"/>
      <c r="AE51" s="1133"/>
      <c r="AF51" s="1133"/>
      <c r="AG51" s="1133"/>
      <c r="AH51" s="1133"/>
      <c r="AI51" s="1133"/>
      <c r="AJ51" s="1133"/>
      <c r="AK51" s="1133"/>
      <c r="AL51" s="1133"/>
      <c r="AM51" s="1134"/>
      <c r="AN51" s="381"/>
      <c r="AQ51" s="21"/>
    </row>
    <row r="52" spans="1:43" ht="15" customHeight="1" x14ac:dyDescent="0.15">
      <c r="A52" s="384"/>
      <c r="B52" s="1135" t="s">
        <v>393</v>
      </c>
      <c r="C52" s="1136"/>
      <c r="D52" s="1136"/>
      <c r="E52" s="1136"/>
      <c r="F52" s="1136"/>
      <c r="G52" s="1136"/>
      <c r="H52" s="1136"/>
      <c r="I52" s="1136"/>
      <c r="J52" s="1136"/>
      <c r="K52" s="1136"/>
      <c r="L52" s="1136"/>
      <c r="M52" s="1136"/>
      <c r="N52" s="1136"/>
      <c r="O52" s="1136"/>
      <c r="P52" s="1136"/>
      <c r="Q52" s="1136"/>
      <c r="R52" s="1136"/>
      <c r="S52" s="1137"/>
      <c r="T52" s="374"/>
      <c r="U52" s="374"/>
      <c r="V52" s="1135" t="s">
        <v>394</v>
      </c>
      <c r="W52" s="1136"/>
      <c r="X52" s="1136"/>
      <c r="Y52" s="1136"/>
      <c r="Z52" s="1136"/>
      <c r="AA52" s="1136"/>
      <c r="AB52" s="1136"/>
      <c r="AC52" s="1136"/>
      <c r="AD52" s="1136"/>
      <c r="AE52" s="1136"/>
      <c r="AF52" s="1136"/>
      <c r="AG52" s="1136"/>
      <c r="AH52" s="1136"/>
      <c r="AI52" s="1136"/>
      <c r="AJ52" s="1136"/>
      <c r="AK52" s="1136"/>
      <c r="AL52" s="1136"/>
      <c r="AM52" s="1137"/>
      <c r="AN52" s="381"/>
      <c r="AQ52" s="499">
        <v>0.3125</v>
      </c>
    </row>
    <row r="53" spans="1:43" ht="15" customHeight="1" x14ac:dyDescent="0.15">
      <c r="A53" s="391"/>
      <c r="B53" s="1138" t="s">
        <v>550</v>
      </c>
      <c r="C53" s="1452"/>
      <c r="D53" s="1452"/>
      <c r="E53" s="1452"/>
      <c r="F53" s="1452"/>
      <c r="G53" s="1452"/>
      <c r="H53" s="1452"/>
      <c r="I53" s="1452"/>
      <c r="J53" s="1452"/>
      <c r="K53" s="1452"/>
      <c r="L53" s="1452"/>
      <c r="M53" s="1452"/>
      <c r="N53" s="1452"/>
      <c r="O53" s="1452"/>
      <c r="P53" s="1452"/>
      <c r="Q53" s="1452"/>
      <c r="R53" s="1452"/>
      <c r="S53" s="1453"/>
      <c r="T53" s="368"/>
      <c r="U53" s="368"/>
      <c r="V53" s="1141" t="s">
        <v>395</v>
      </c>
      <c r="W53" s="1142"/>
      <c r="X53" s="1142"/>
      <c r="Y53" s="1142"/>
      <c r="Z53" s="1142"/>
      <c r="AA53" s="1142"/>
      <c r="AB53" s="1142"/>
      <c r="AC53" s="1142"/>
      <c r="AD53" s="1142"/>
      <c r="AE53" s="1142"/>
      <c r="AF53" s="1142"/>
      <c r="AG53" s="1142"/>
      <c r="AH53" s="1142"/>
      <c r="AI53" s="1142"/>
      <c r="AJ53" s="1142"/>
      <c r="AK53" s="1142"/>
      <c r="AL53" s="1142"/>
      <c r="AM53" s="1143"/>
      <c r="AN53" s="392"/>
      <c r="AQ53" s="499">
        <v>0.33333333333333331</v>
      </c>
    </row>
    <row r="54" spans="1:43" x14ac:dyDescent="0.15">
      <c r="AQ54" s="499">
        <v>0.35416666666666669</v>
      </c>
    </row>
    <row r="55" spans="1:43" x14ac:dyDescent="0.15">
      <c r="AQ55" s="499">
        <v>0.375</v>
      </c>
    </row>
    <row r="56" spans="1:43" x14ac:dyDescent="0.15">
      <c r="AQ56" s="499">
        <v>0.39583333333333331</v>
      </c>
    </row>
    <row r="57" spans="1:43" x14ac:dyDescent="0.15">
      <c r="AQ57" s="499">
        <v>0.41666666666666669</v>
      </c>
    </row>
    <row r="58" spans="1:43" x14ac:dyDescent="0.15">
      <c r="AQ58" s="499">
        <v>0.4375</v>
      </c>
    </row>
    <row r="59" spans="1:43" x14ac:dyDescent="0.15">
      <c r="AQ59" s="499">
        <v>0.45833333333333331</v>
      </c>
    </row>
    <row r="60" spans="1:43" x14ac:dyDescent="0.15">
      <c r="AQ60" s="499">
        <v>0.47916666666666669</v>
      </c>
    </row>
    <row r="61" spans="1:43" x14ac:dyDescent="0.15">
      <c r="AQ61" s="499">
        <v>0.5</v>
      </c>
    </row>
    <row r="62" spans="1:43" ht="19.5" thickBot="1" x14ac:dyDescent="0.2">
      <c r="AQ62" s="500">
        <v>0.52083333333333337</v>
      </c>
    </row>
  </sheetData>
  <mergeCells count="229">
    <mergeCell ref="B51:S51"/>
    <mergeCell ref="V51:AM51"/>
    <mergeCell ref="B52:S52"/>
    <mergeCell ref="V52:AM52"/>
    <mergeCell ref="B53:S53"/>
    <mergeCell ref="V53:AM53"/>
    <mergeCell ref="A48:C48"/>
    <mergeCell ref="D48:F48"/>
    <mergeCell ref="G48:O48"/>
    <mergeCell ref="P48:R48"/>
    <mergeCell ref="V48:W49"/>
    <mergeCell ref="X48:AN49"/>
    <mergeCell ref="V46:W47"/>
    <mergeCell ref="X46:AN47"/>
    <mergeCell ref="A47:C47"/>
    <mergeCell ref="D47:F47"/>
    <mergeCell ref="G47:O47"/>
    <mergeCell ref="P47:R47"/>
    <mergeCell ref="G45:O45"/>
    <mergeCell ref="P45:R45"/>
    <mergeCell ref="A46:C46"/>
    <mergeCell ref="D46:F46"/>
    <mergeCell ref="G46:O46"/>
    <mergeCell ref="P46:R46"/>
    <mergeCell ref="V42:AN42"/>
    <mergeCell ref="V43:AN43"/>
    <mergeCell ref="A44:C44"/>
    <mergeCell ref="D44:F44"/>
    <mergeCell ref="G44:O44"/>
    <mergeCell ref="P44:R44"/>
    <mergeCell ref="V44:W45"/>
    <mergeCell ref="X44:AN45"/>
    <mergeCell ref="A45:C45"/>
    <mergeCell ref="D45:F45"/>
    <mergeCell ref="A40:C40"/>
    <mergeCell ref="D40:R40"/>
    <mergeCell ref="S40:U40"/>
    <mergeCell ref="Z40:AB40"/>
    <mergeCell ref="AC40:AK40"/>
    <mergeCell ref="AL40:AN40"/>
    <mergeCell ref="A39:C39"/>
    <mergeCell ref="D39:R39"/>
    <mergeCell ref="S39:U39"/>
    <mergeCell ref="Z39:AB39"/>
    <mergeCell ref="AC39:AK39"/>
    <mergeCell ref="AL39:AN39"/>
    <mergeCell ref="A38:C38"/>
    <mergeCell ref="D38:R38"/>
    <mergeCell ref="S38:U38"/>
    <mergeCell ref="Z38:AB38"/>
    <mergeCell ref="AC38:AK38"/>
    <mergeCell ref="AL38:AN38"/>
    <mergeCell ref="A37:C37"/>
    <mergeCell ref="D37:R37"/>
    <mergeCell ref="S37:U37"/>
    <mergeCell ref="Z37:AB37"/>
    <mergeCell ref="AC37:AK37"/>
    <mergeCell ref="AL37:AN37"/>
    <mergeCell ref="A36:C36"/>
    <mergeCell ref="D36:R36"/>
    <mergeCell ref="S36:U36"/>
    <mergeCell ref="Z36:AB36"/>
    <mergeCell ref="AC36:AK36"/>
    <mergeCell ref="AL36:AN36"/>
    <mergeCell ref="X30:Y30"/>
    <mergeCell ref="AA30:AB30"/>
    <mergeCell ref="AC30:AD30"/>
    <mergeCell ref="AF30:AG30"/>
    <mergeCell ref="AH30:AI30"/>
    <mergeCell ref="AK30:AL30"/>
    <mergeCell ref="A30:C30"/>
    <mergeCell ref="D30:F30"/>
    <mergeCell ref="G30:O30"/>
    <mergeCell ref="P30:R30"/>
    <mergeCell ref="S30:T30"/>
    <mergeCell ref="V30:W30"/>
    <mergeCell ref="X29:Y29"/>
    <mergeCell ref="AA29:AB29"/>
    <mergeCell ref="AC29:AD29"/>
    <mergeCell ref="AF29:AG29"/>
    <mergeCell ref="AH29:AI29"/>
    <mergeCell ref="AK29:AL29"/>
    <mergeCell ref="A29:C29"/>
    <mergeCell ref="D29:F29"/>
    <mergeCell ref="G29:O29"/>
    <mergeCell ref="P29:R29"/>
    <mergeCell ref="S29:T29"/>
    <mergeCell ref="V29:W29"/>
    <mergeCell ref="X28:Y28"/>
    <mergeCell ref="AA28:AB28"/>
    <mergeCell ref="AC28:AD28"/>
    <mergeCell ref="AF28:AG28"/>
    <mergeCell ref="AH28:AI28"/>
    <mergeCell ref="AK28:AL28"/>
    <mergeCell ref="A28:C28"/>
    <mergeCell ref="D28:F28"/>
    <mergeCell ref="G28:O28"/>
    <mergeCell ref="P28:R28"/>
    <mergeCell ref="S28:T28"/>
    <mergeCell ref="V28:W28"/>
    <mergeCell ref="X27:Y27"/>
    <mergeCell ref="AA27:AB27"/>
    <mergeCell ref="AC27:AD27"/>
    <mergeCell ref="AF27:AG27"/>
    <mergeCell ref="AH27:AI27"/>
    <mergeCell ref="AK27:AL27"/>
    <mergeCell ref="A27:C27"/>
    <mergeCell ref="D27:F27"/>
    <mergeCell ref="G27:O27"/>
    <mergeCell ref="P27:R27"/>
    <mergeCell ref="S27:T27"/>
    <mergeCell ref="V27:W27"/>
    <mergeCell ref="AB22:AD22"/>
    <mergeCell ref="AE22:AG22"/>
    <mergeCell ref="AH22:AJ22"/>
    <mergeCell ref="AK22:AM22"/>
    <mergeCell ref="A26:C26"/>
    <mergeCell ref="D26:F26"/>
    <mergeCell ref="G26:O26"/>
    <mergeCell ref="P26:R26"/>
    <mergeCell ref="S26:AL26"/>
    <mergeCell ref="A22:C22"/>
    <mergeCell ref="D22:F22"/>
    <mergeCell ref="G22:I22"/>
    <mergeCell ref="J22:L22"/>
    <mergeCell ref="M22:O22"/>
    <mergeCell ref="P22:R22"/>
    <mergeCell ref="S22:U22"/>
    <mergeCell ref="V22:X22"/>
    <mergeCell ref="Y22:AA22"/>
    <mergeCell ref="AB20:AD20"/>
    <mergeCell ref="AE20:AG20"/>
    <mergeCell ref="AH20:AJ20"/>
    <mergeCell ref="AK20:AM20"/>
    <mergeCell ref="A21:C21"/>
    <mergeCell ref="D21:F21"/>
    <mergeCell ref="G21:I21"/>
    <mergeCell ref="J21:L21"/>
    <mergeCell ref="M21:O21"/>
    <mergeCell ref="P21:R21"/>
    <mergeCell ref="AK21:AM21"/>
    <mergeCell ref="S21:U21"/>
    <mergeCell ref="V21:X21"/>
    <mergeCell ref="Y21:AA21"/>
    <mergeCell ref="AB21:AD21"/>
    <mergeCell ref="AE21:AG21"/>
    <mergeCell ref="AH21:AJ21"/>
    <mergeCell ref="A20:C20"/>
    <mergeCell ref="D20:F20"/>
    <mergeCell ref="G20:I20"/>
    <mergeCell ref="J20:L20"/>
    <mergeCell ref="M20:O20"/>
    <mergeCell ref="P20:R20"/>
    <mergeCell ref="S20:U20"/>
    <mergeCell ref="V20:X20"/>
    <mergeCell ref="Y20:AA20"/>
    <mergeCell ref="AB18:AD18"/>
    <mergeCell ref="AE18:AG18"/>
    <mergeCell ref="AH18:AJ18"/>
    <mergeCell ref="AK18:AM18"/>
    <mergeCell ref="A19:C19"/>
    <mergeCell ref="D19:F19"/>
    <mergeCell ref="G19:I19"/>
    <mergeCell ref="J19:L19"/>
    <mergeCell ref="M19:O19"/>
    <mergeCell ref="P19:R19"/>
    <mergeCell ref="AK19:AM19"/>
    <mergeCell ref="S19:U19"/>
    <mergeCell ref="V19:X19"/>
    <mergeCell ref="Y19:AA19"/>
    <mergeCell ref="AB19:AD19"/>
    <mergeCell ref="AE19:AG19"/>
    <mergeCell ref="AH19:AJ19"/>
    <mergeCell ref="A18:C18"/>
    <mergeCell ref="D18:F18"/>
    <mergeCell ref="G18:I18"/>
    <mergeCell ref="J18:L18"/>
    <mergeCell ref="M18:O18"/>
    <mergeCell ref="P18:R18"/>
    <mergeCell ref="S18:U18"/>
    <mergeCell ref="V18:X18"/>
    <mergeCell ref="Y18:AA18"/>
    <mergeCell ref="AQ14:AS15"/>
    <mergeCell ref="A16:C17"/>
    <mergeCell ref="D16:O16"/>
    <mergeCell ref="P16:AA16"/>
    <mergeCell ref="AB16:AM16"/>
    <mergeCell ref="D17:F17"/>
    <mergeCell ref="G17:I17"/>
    <mergeCell ref="J17:L17"/>
    <mergeCell ref="M17:O17"/>
    <mergeCell ref="P17:R17"/>
    <mergeCell ref="AK17:AM17"/>
    <mergeCell ref="S17:U17"/>
    <mergeCell ref="V17:X17"/>
    <mergeCell ref="Y17:AA17"/>
    <mergeCell ref="AB17:AD17"/>
    <mergeCell ref="AE17:AG17"/>
    <mergeCell ref="AH17:AJ17"/>
    <mergeCell ref="W11:X11"/>
    <mergeCell ref="Z11:AA11"/>
    <mergeCell ref="AG11:AH11"/>
    <mergeCell ref="AJ11:AK11"/>
    <mergeCell ref="A12:AM12"/>
    <mergeCell ref="A14:K14"/>
    <mergeCell ref="A11:D11"/>
    <mergeCell ref="E11:G11"/>
    <mergeCell ref="H11:J11"/>
    <mergeCell ref="L11:M11"/>
    <mergeCell ref="O11:P11"/>
    <mergeCell ref="U11:V11"/>
    <mergeCell ref="A9:D9"/>
    <mergeCell ref="E9:AM9"/>
    <mergeCell ref="A10:D10"/>
    <mergeCell ref="E10:M10"/>
    <mergeCell ref="N10:Q10"/>
    <mergeCell ref="R10:Z10"/>
    <mergeCell ref="AA10:AD10"/>
    <mergeCell ref="AE10:AM10"/>
    <mergeCell ref="A1:N5"/>
    <mergeCell ref="AD1:AF1"/>
    <mergeCell ref="AG1:AH1"/>
    <mergeCell ref="AJ1:AK1"/>
    <mergeCell ref="A7:D8"/>
    <mergeCell ref="E7:X8"/>
    <mergeCell ref="Y7:AA7"/>
    <mergeCell ref="AB7:AM7"/>
    <mergeCell ref="Y8:AA8"/>
    <mergeCell ref="AB8:AM8"/>
  </mergeCells>
  <phoneticPr fontId="1"/>
  <dataValidations count="6">
    <dataValidation type="list" allowBlank="1" showInputMessage="1" showErrorMessage="1" sqref="D37:R40" xr:uid="{4802AB4F-DA09-4E84-86EF-5516FE1F46AF}">
      <formula1>$AS$17:$AS$29</formula1>
    </dataValidation>
    <dataValidation type="list" allowBlank="1" showInputMessage="1" showErrorMessage="1" sqref="G45:O48" xr:uid="{AE449C5D-B98F-481C-9764-871BBE4B06BD}">
      <formula1>$AQ$41:$AQ$47</formula1>
    </dataValidation>
    <dataValidation type="list" allowBlank="1" showInputMessage="1" showErrorMessage="1" sqref="D27:F30" xr:uid="{A4A23C7F-56D9-494F-B7BB-D71B93EE047C}">
      <formula1>$AQ$34:$AQ$37</formula1>
    </dataValidation>
    <dataValidation type="list" allowBlank="1" showInputMessage="1" showErrorMessage="1" sqref="D45:F48" xr:uid="{281D1E15-799F-44DC-97B8-8066EDC17959}">
      <formula1>$AQ$51:$AQ$62</formula1>
    </dataValidation>
    <dataValidation type="list" allowBlank="1" showInputMessage="1" showErrorMessage="1" sqref="AC37:AK40" xr:uid="{A4FF481C-97E8-4621-993B-355DBA97B58E}">
      <formula1>$AS$32:$AS$44</formula1>
    </dataValidation>
    <dataValidation type="list" allowBlank="1" showInputMessage="1" showErrorMessage="1" sqref="G27:O30" xr:uid="{A8C516F4-5943-47F1-B09C-29F38968F18C}">
      <formula1>$AQ$17:$AQ$33</formula1>
    </dataValidation>
  </dataValidations>
  <hyperlinks>
    <hyperlink ref="V53" r:id="rId1" xr:uid="{F6593A4E-EA71-4CB8-A29A-11585C954EC8}"/>
    <hyperlink ref="E9" r:id="rId2" xr:uid="{3E14C0D5-9825-46C3-996B-1858A516BF2E}"/>
    <hyperlink ref="B53" r:id="rId3" xr:uid="{17201811-3D3D-4BDD-A3DA-E325E8C21F9C}"/>
  </hyperlinks>
  <pageMargins left="0.7" right="0.7" top="0.75" bottom="0.75" header="0.3" footer="0.3"/>
  <pageSetup paperSize="9" scale="94"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36865" r:id="rId7" name="Check Box 1">
              <controlPr defaultSize="0" autoFill="0" autoLine="0" autoPict="0">
                <anchor moveWithCells="1">
                  <from>
                    <xdr:col>21</xdr:col>
                    <xdr:colOff>76200</xdr:colOff>
                    <xdr:row>43</xdr:row>
                    <xdr:rowOff>47625</xdr:rowOff>
                  </from>
                  <to>
                    <xdr:col>22</xdr:col>
                    <xdr:colOff>161925</xdr:colOff>
                    <xdr:row>44</xdr:row>
                    <xdr:rowOff>104775</xdr:rowOff>
                  </to>
                </anchor>
              </controlPr>
            </control>
          </mc:Choice>
        </mc:AlternateContent>
        <mc:AlternateContent xmlns:mc="http://schemas.openxmlformats.org/markup-compatibility/2006">
          <mc:Choice Requires="x14">
            <control shapeId="36866" r:id="rId8" name="Check Box 2">
              <controlPr defaultSize="0" autoFill="0" autoLine="0" autoPict="0">
                <anchor moveWithCells="1">
                  <from>
                    <xdr:col>21</xdr:col>
                    <xdr:colOff>76200</xdr:colOff>
                    <xdr:row>45</xdr:row>
                    <xdr:rowOff>47625</xdr:rowOff>
                  </from>
                  <to>
                    <xdr:col>22</xdr:col>
                    <xdr:colOff>161925</xdr:colOff>
                    <xdr:row>46</xdr:row>
                    <xdr:rowOff>104775</xdr:rowOff>
                  </to>
                </anchor>
              </controlPr>
            </control>
          </mc:Choice>
        </mc:AlternateContent>
        <mc:AlternateContent xmlns:mc="http://schemas.openxmlformats.org/markup-compatibility/2006">
          <mc:Choice Requires="x14">
            <control shapeId="36867" r:id="rId9" name="Check Box 3">
              <controlPr defaultSize="0" autoFill="0" autoLine="0" autoPict="0">
                <anchor moveWithCells="1">
                  <from>
                    <xdr:col>21</xdr:col>
                    <xdr:colOff>76200</xdr:colOff>
                    <xdr:row>47</xdr:row>
                    <xdr:rowOff>47625</xdr:rowOff>
                  </from>
                  <to>
                    <xdr:col>22</xdr:col>
                    <xdr:colOff>161925</xdr:colOff>
                    <xdr:row>48</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L38"/>
  <sheetViews>
    <sheetView view="pageBreakPreview" zoomScaleNormal="100" zoomScaleSheetLayoutView="100" workbookViewId="0">
      <selection activeCell="BA22" sqref="BA22"/>
    </sheetView>
  </sheetViews>
  <sheetFormatPr defaultColWidth="2.5" defaultRowHeight="18.75" x14ac:dyDescent="0.15"/>
  <cols>
    <col min="1" max="17" width="2.5" style="179"/>
    <col min="18" max="19" width="2.625" style="179" customWidth="1"/>
    <col min="20" max="25" width="2.5" style="179"/>
    <col min="26" max="26" width="2.5" style="179" customWidth="1"/>
    <col min="27" max="36" width="2.5" style="179"/>
    <col min="37" max="38" width="2.625" style="179" customWidth="1"/>
    <col min="39" max="16384" width="2.5" style="179"/>
  </cols>
  <sheetData>
    <row r="1" spans="1:38" ht="24" customHeight="1" x14ac:dyDescent="0.15">
      <c r="A1" s="1481" t="s">
        <v>401</v>
      </c>
      <c r="B1" s="1482"/>
      <c r="C1" s="1482"/>
      <c r="D1" s="1482"/>
      <c r="E1" s="1482"/>
      <c r="F1" s="1482"/>
      <c r="G1" s="1482"/>
      <c r="H1" s="1482"/>
      <c r="I1" s="1482"/>
      <c r="J1" s="1482"/>
      <c r="K1" s="1483"/>
      <c r="L1" s="394"/>
      <c r="M1" s="394"/>
      <c r="N1" s="394"/>
      <c r="O1" s="395"/>
      <c r="P1" s="395"/>
      <c r="Q1" s="395"/>
      <c r="R1" s="395"/>
      <c r="S1" s="395"/>
      <c r="T1" s="395"/>
      <c r="U1" s="395"/>
      <c r="V1" s="395"/>
      <c r="W1" s="395"/>
      <c r="X1" s="395"/>
      <c r="Y1" s="395"/>
      <c r="Z1" s="1484" t="s">
        <v>402</v>
      </c>
      <c r="AA1" s="1484"/>
      <c r="AB1" s="1484"/>
      <c r="AC1" s="1484"/>
      <c r="AD1" s="1484"/>
      <c r="AE1" s="1484"/>
      <c r="AF1" s="1484"/>
      <c r="AG1" s="1484"/>
      <c r="AH1" s="1484"/>
      <c r="AI1" s="1484"/>
      <c r="AJ1" s="1484"/>
      <c r="AK1" s="394"/>
      <c r="AL1" s="394"/>
    </row>
    <row r="2" spans="1:38" ht="7.5" customHeight="1" x14ac:dyDescent="0.15">
      <c r="A2" s="396"/>
      <c r="B2" s="396"/>
      <c r="C2" s="396"/>
      <c r="D2" s="396"/>
      <c r="E2" s="396"/>
      <c r="F2" s="396"/>
      <c r="G2" s="396"/>
      <c r="H2" s="396"/>
      <c r="I2" s="396"/>
      <c r="J2" s="396"/>
      <c r="K2" s="396"/>
      <c r="L2" s="394"/>
      <c r="M2" s="394"/>
      <c r="N2" s="394"/>
      <c r="O2" s="395"/>
      <c r="P2" s="395"/>
      <c r="Q2" s="395"/>
      <c r="R2" s="395"/>
      <c r="S2" s="395"/>
      <c r="T2" s="395"/>
      <c r="U2" s="395"/>
      <c r="V2" s="395"/>
      <c r="W2" s="395"/>
      <c r="X2" s="395"/>
      <c r="Y2" s="395"/>
      <c r="Z2" s="397"/>
      <c r="AA2" s="397"/>
      <c r="AB2" s="397"/>
      <c r="AC2" s="397"/>
      <c r="AD2" s="397"/>
      <c r="AE2" s="397"/>
      <c r="AF2" s="397"/>
      <c r="AG2" s="397"/>
      <c r="AH2" s="397"/>
      <c r="AI2" s="397"/>
      <c r="AJ2" s="397"/>
      <c r="AK2" s="394"/>
      <c r="AL2" s="394"/>
    </row>
    <row r="3" spans="1:38" ht="28.5" customHeight="1" x14ac:dyDescent="0.15">
      <c r="A3" s="1480" t="s">
        <v>537</v>
      </c>
      <c r="B3" s="1480"/>
      <c r="C3" s="1480"/>
      <c r="D3" s="1480"/>
      <c r="E3" s="1480"/>
      <c r="F3" s="1480"/>
      <c r="G3" s="1480"/>
      <c r="H3" s="1480"/>
      <c r="I3" s="1480"/>
      <c r="J3" s="1480"/>
      <c r="K3" s="1480"/>
      <c r="L3" s="1480"/>
      <c r="M3" s="1480"/>
      <c r="N3" s="1480"/>
      <c r="O3" s="1480"/>
      <c r="P3" s="1480"/>
      <c r="Q3" s="1480"/>
      <c r="R3" s="1480"/>
      <c r="S3" s="1480"/>
      <c r="T3" s="1480"/>
      <c r="U3" s="394"/>
      <c r="V3" s="394"/>
      <c r="W3" s="394"/>
      <c r="X3" s="394"/>
      <c r="Y3" s="394"/>
      <c r="Z3" s="394"/>
      <c r="AA3" s="394"/>
      <c r="AB3" s="394"/>
      <c r="AC3" s="394"/>
      <c r="AD3" s="394"/>
      <c r="AE3" s="394"/>
      <c r="AF3" s="394"/>
      <c r="AG3" s="394"/>
      <c r="AH3" s="394"/>
      <c r="AI3" s="394"/>
      <c r="AJ3" s="394"/>
      <c r="AK3" s="394"/>
      <c r="AL3" s="394"/>
    </row>
    <row r="4" spans="1:38" ht="24" customHeight="1" x14ac:dyDescent="0.15">
      <c r="A4" s="1480"/>
      <c r="B4" s="1480"/>
      <c r="C4" s="1480"/>
      <c r="D4" s="1480"/>
      <c r="E4" s="1480"/>
      <c r="F4" s="1480"/>
      <c r="G4" s="1480"/>
      <c r="H4" s="1480"/>
      <c r="I4" s="1480"/>
      <c r="J4" s="1480"/>
      <c r="K4" s="1480"/>
      <c r="L4" s="1480"/>
      <c r="M4" s="1480"/>
      <c r="N4" s="1480"/>
      <c r="O4" s="1480"/>
      <c r="P4" s="1480"/>
      <c r="Q4" s="1480"/>
      <c r="R4" s="1480"/>
      <c r="S4" s="1480"/>
      <c r="T4" s="1480"/>
      <c r="U4" s="394"/>
      <c r="V4" s="394"/>
      <c r="W4" s="394"/>
      <c r="X4" s="394"/>
      <c r="Y4" s="394"/>
      <c r="Z4" s="394"/>
      <c r="AA4" s="394"/>
      <c r="AB4" s="394"/>
      <c r="AC4" s="394"/>
      <c r="AD4" s="394"/>
      <c r="AE4" s="394"/>
      <c r="AF4" s="394"/>
      <c r="AG4" s="394"/>
      <c r="AH4" s="394"/>
      <c r="AI4" s="394"/>
      <c r="AJ4" s="394"/>
      <c r="AK4" s="394"/>
      <c r="AL4" s="394"/>
    </row>
    <row r="5" spans="1:38" ht="24" customHeight="1" x14ac:dyDescent="0.15">
      <c r="A5" s="1480"/>
      <c r="B5" s="1480"/>
      <c r="C5" s="1480"/>
      <c r="D5" s="1480"/>
      <c r="E5" s="1480"/>
      <c r="F5" s="1480"/>
      <c r="G5" s="1480"/>
      <c r="H5" s="1480"/>
      <c r="I5" s="1480"/>
      <c r="J5" s="1480"/>
      <c r="K5" s="1480"/>
      <c r="L5" s="1480"/>
      <c r="M5" s="1480"/>
      <c r="N5" s="1480"/>
      <c r="O5" s="1480"/>
      <c r="P5" s="1480"/>
      <c r="Q5" s="1480"/>
      <c r="R5" s="1480"/>
      <c r="S5" s="1480"/>
      <c r="T5" s="1480"/>
      <c r="U5" s="1485" t="s">
        <v>288</v>
      </c>
      <c r="V5" s="1485"/>
      <c r="W5" s="1485"/>
      <c r="X5" s="1485"/>
      <c r="Y5" s="398" t="s">
        <v>403</v>
      </c>
      <c r="Z5" s="1486" t="str">
        <f>'01.活動日程表 '!$M$15&amp;""</f>
        <v/>
      </c>
      <c r="AA5" s="1486"/>
      <c r="AB5" s="398" t="s">
        <v>290</v>
      </c>
      <c r="AC5" s="1486" t="str">
        <f>'01.活動日程表 '!$Q$15&amp;""</f>
        <v/>
      </c>
      <c r="AD5" s="1486"/>
      <c r="AE5" s="398" t="s">
        <v>281</v>
      </c>
      <c r="AF5" s="398" t="s">
        <v>294</v>
      </c>
      <c r="AG5" s="1486" t="str">
        <f>'01.活動日程表 '!$Y$15&amp;""</f>
        <v/>
      </c>
      <c r="AH5" s="1486"/>
      <c r="AI5" s="398" t="s">
        <v>280</v>
      </c>
      <c r="AJ5" s="1486" t="str">
        <f>'01.活動日程表 '!$AC$15&amp;""</f>
        <v/>
      </c>
      <c r="AK5" s="1486"/>
      <c r="AL5" s="398" t="s">
        <v>281</v>
      </c>
    </row>
    <row r="6" spans="1:38" ht="24" customHeight="1" x14ac:dyDescent="0.15">
      <c r="A6" s="1480"/>
      <c r="B6" s="1480"/>
      <c r="C6" s="1480"/>
      <c r="D6" s="1480"/>
      <c r="E6" s="1480"/>
      <c r="F6" s="1480"/>
      <c r="G6" s="1480"/>
      <c r="H6" s="1480"/>
      <c r="I6" s="1480"/>
      <c r="J6" s="1480"/>
      <c r="K6" s="1480"/>
      <c r="L6" s="1480"/>
      <c r="M6" s="1480"/>
      <c r="N6" s="1480"/>
      <c r="O6" s="1480"/>
      <c r="P6" s="1480"/>
      <c r="Q6" s="1480"/>
      <c r="R6" s="1480"/>
      <c r="S6" s="1480"/>
      <c r="T6" s="1480"/>
      <c r="U6" s="1487" t="s">
        <v>283</v>
      </c>
      <c r="V6" s="1487"/>
      <c r="W6" s="1487"/>
      <c r="X6" s="1487"/>
      <c r="Y6" s="399" t="s">
        <v>403</v>
      </c>
      <c r="Z6" s="1488" t="str">
        <f>'01.活動日程表 '!$G$10&amp;""</f>
        <v/>
      </c>
      <c r="AA6" s="1488"/>
      <c r="AB6" s="1488"/>
      <c r="AC6" s="1488"/>
      <c r="AD6" s="1488"/>
      <c r="AE6" s="1488"/>
      <c r="AF6" s="1488"/>
      <c r="AG6" s="1488"/>
      <c r="AH6" s="1488"/>
      <c r="AI6" s="1488"/>
      <c r="AJ6" s="1488"/>
      <c r="AK6" s="1488"/>
      <c r="AL6" s="1488"/>
    </row>
    <row r="7" spans="1:38" ht="6" customHeight="1" thickBot="1" x14ac:dyDescent="0.2">
      <c r="A7" s="180"/>
      <c r="B7" s="180"/>
      <c r="C7" s="180"/>
      <c r="D7" s="180"/>
      <c r="E7" s="180"/>
      <c r="F7" s="180"/>
      <c r="G7" s="180"/>
      <c r="H7" s="180"/>
      <c r="I7" s="180"/>
      <c r="J7" s="180"/>
      <c r="K7" s="180"/>
      <c r="L7" s="180"/>
      <c r="M7" s="180"/>
      <c r="N7" s="180"/>
      <c r="O7" s="180"/>
      <c r="P7" s="180"/>
      <c r="Q7" s="180"/>
      <c r="R7" s="180"/>
      <c r="S7" s="180"/>
      <c r="T7" s="180"/>
      <c r="U7" s="181"/>
      <c r="V7" s="181"/>
      <c r="W7" s="181"/>
      <c r="X7" s="181"/>
      <c r="Y7" s="181"/>
      <c r="Z7" s="181"/>
      <c r="AA7" s="181"/>
      <c r="AB7" s="181"/>
      <c r="AC7" s="181"/>
      <c r="AD7" s="181"/>
      <c r="AE7" s="181"/>
      <c r="AF7" s="181"/>
      <c r="AG7" s="181"/>
      <c r="AH7" s="181"/>
      <c r="AI7" s="181"/>
      <c r="AJ7" s="181"/>
      <c r="AK7" s="181"/>
      <c r="AL7" s="181"/>
    </row>
    <row r="8" spans="1:38" ht="30" customHeight="1" thickBot="1" x14ac:dyDescent="0.2">
      <c r="A8" s="1479" t="s">
        <v>404</v>
      </c>
      <c r="B8" s="1473"/>
      <c r="C8" s="1473" t="s">
        <v>405</v>
      </c>
      <c r="D8" s="1473"/>
      <c r="E8" s="1473"/>
      <c r="F8" s="1473"/>
      <c r="G8" s="1473"/>
      <c r="H8" s="1473"/>
      <c r="I8" s="1473"/>
      <c r="J8" s="1473"/>
      <c r="K8" s="1473"/>
      <c r="L8" s="1473"/>
      <c r="M8" s="1473"/>
      <c r="N8" s="1473" t="s">
        <v>407</v>
      </c>
      <c r="O8" s="1473"/>
      <c r="P8" s="1474" t="s">
        <v>408</v>
      </c>
      <c r="Q8" s="1474"/>
      <c r="R8" s="1475" t="s">
        <v>409</v>
      </c>
      <c r="S8" s="1476"/>
      <c r="T8" s="1479" t="s">
        <v>404</v>
      </c>
      <c r="U8" s="1473"/>
      <c r="V8" s="1473" t="s">
        <v>405</v>
      </c>
      <c r="W8" s="1473"/>
      <c r="X8" s="1473"/>
      <c r="Y8" s="1473"/>
      <c r="Z8" s="1473"/>
      <c r="AA8" s="1473"/>
      <c r="AB8" s="1473"/>
      <c r="AC8" s="1473"/>
      <c r="AD8" s="1473"/>
      <c r="AE8" s="1473"/>
      <c r="AF8" s="1473"/>
      <c r="AG8" s="1473" t="s">
        <v>407</v>
      </c>
      <c r="AH8" s="1473"/>
      <c r="AI8" s="1474" t="s">
        <v>408</v>
      </c>
      <c r="AJ8" s="1474"/>
      <c r="AK8" s="1475" t="s">
        <v>409</v>
      </c>
      <c r="AL8" s="1476"/>
    </row>
    <row r="9" spans="1:38" ht="24" customHeight="1" thickTop="1" x14ac:dyDescent="0.15">
      <c r="A9" s="1477">
        <v>1</v>
      </c>
      <c r="B9" s="1478"/>
      <c r="C9" s="1463"/>
      <c r="D9" s="1463"/>
      <c r="E9" s="1463"/>
      <c r="F9" s="1463"/>
      <c r="G9" s="1463"/>
      <c r="H9" s="1463"/>
      <c r="I9" s="1463"/>
      <c r="J9" s="1463"/>
      <c r="K9" s="1463"/>
      <c r="L9" s="1463"/>
      <c r="M9" s="1463"/>
      <c r="N9" s="1463"/>
      <c r="O9" s="1463"/>
      <c r="P9" s="1463"/>
      <c r="Q9" s="1463"/>
      <c r="R9" s="1463"/>
      <c r="S9" s="1464"/>
      <c r="T9" s="1477">
        <v>31</v>
      </c>
      <c r="U9" s="1478"/>
      <c r="V9" s="1463"/>
      <c r="W9" s="1463"/>
      <c r="X9" s="1463"/>
      <c r="Y9" s="1463"/>
      <c r="Z9" s="1463"/>
      <c r="AA9" s="1463"/>
      <c r="AB9" s="1463"/>
      <c r="AC9" s="1463"/>
      <c r="AD9" s="1463"/>
      <c r="AE9" s="1463"/>
      <c r="AF9" s="1463"/>
      <c r="AG9" s="1463"/>
      <c r="AH9" s="1463"/>
      <c r="AI9" s="1463"/>
      <c r="AJ9" s="1463"/>
      <c r="AK9" s="1463"/>
      <c r="AL9" s="1464"/>
    </row>
    <row r="10" spans="1:38" ht="24" customHeight="1" x14ac:dyDescent="0.15">
      <c r="A10" s="1465">
        <v>2</v>
      </c>
      <c r="B10" s="1466"/>
      <c r="C10" s="1467"/>
      <c r="D10" s="1467"/>
      <c r="E10" s="1467"/>
      <c r="F10" s="1467"/>
      <c r="G10" s="1467"/>
      <c r="H10" s="1467"/>
      <c r="I10" s="1467"/>
      <c r="J10" s="1467"/>
      <c r="K10" s="1467"/>
      <c r="L10" s="1467"/>
      <c r="M10" s="1467"/>
      <c r="N10" s="1467"/>
      <c r="O10" s="1467"/>
      <c r="P10" s="1467"/>
      <c r="Q10" s="1467"/>
      <c r="R10" s="1463"/>
      <c r="S10" s="1464"/>
      <c r="T10" s="1465">
        <v>32</v>
      </c>
      <c r="U10" s="1466"/>
      <c r="V10" s="1467"/>
      <c r="W10" s="1467"/>
      <c r="X10" s="1467"/>
      <c r="Y10" s="1467"/>
      <c r="Z10" s="1467"/>
      <c r="AA10" s="1467"/>
      <c r="AB10" s="1467"/>
      <c r="AC10" s="1467"/>
      <c r="AD10" s="1467"/>
      <c r="AE10" s="1467"/>
      <c r="AF10" s="1467"/>
      <c r="AG10" s="1467"/>
      <c r="AH10" s="1467"/>
      <c r="AI10" s="1467"/>
      <c r="AJ10" s="1467"/>
      <c r="AK10" s="1463"/>
      <c r="AL10" s="1464"/>
    </row>
    <row r="11" spans="1:38" ht="24" customHeight="1" x14ac:dyDescent="0.15">
      <c r="A11" s="1465">
        <v>3</v>
      </c>
      <c r="B11" s="1466"/>
      <c r="C11" s="1467"/>
      <c r="D11" s="1467"/>
      <c r="E11" s="1467"/>
      <c r="F11" s="1467"/>
      <c r="G11" s="1467"/>
      <c r="H11" s="1467"/>
      <c r="I11" s="1467"/>
      <c r="J11" s="1467"/>
      <c r="K11" s="1467"/>
      <c r="L11" s="1467"/>
      <c r="M11" s="1467"/>
      <c r="N11" s="1467"/>
      <c r="O11" s="1467"/>
      <c r="P11" s="1467"/>
      <c r="Q11" s="1467"/>
      <c r="R11" s="1463"/>
      <c r="S11" s="1464"/>
      <c r="T11" s="1465">
        <v>33</v>
      </c>
      <c r="U11" s="1466"/>
      <c r="V11" s="1467"/>
      <c r="W11" s="1467"/>
      <c r="X11" s="1467"/>
      <c r="Y11" s="1467"/>
      <c r="Z11" s="1467"/>
      <c r="AA11" s="1467"/>
      <c r="AB11" s="1467"/>
      <c r="AC11" s="1467"/>
      <c r="AD11" s="1467"/>
      <c r="AE11" s="1467"/>
      <c r="AF11" s="1467"/>
      <c r="AG11" s="1467"/>
      <c r="AH11" s="1467"/>
      <c r="AI11" s="1467"/>
      <c r="AJ11" s="1467"/>
      <c r="AK11" s="1463"/>
      <c r="AL11" s="1464"/>
    </row>
    <row r="12" spans="1:38" ht="24" customHeight="1" x14ac:dyDescent="0.15">
      <c r="A12" s="1465">
        <v>4</v>
      </c>
      <c r="B12" s="1466"/>
      <c r="C12" s="1467"/>
      <c r="D12" s="1467"/>
      <c r="E12" s="1467"/>
      <c r="F12" s="1467"/>
      <c r="G12" s="1467"/>
      <c r="H12" s="1467"/>
      <c r="I12" s="1467"/>
      <c r="J12" s="1467"/>
      <c r="K12" s="1467"/>
      <c r="L12" s="1467"/>
      <c r="M12" s="1467"/>
      <c r="N12" s="1467"/>
      <c r="O12" s="1467"/>
      <c r="P12" s="1467"/>
      <c r="Q12" s="1467"/>
      <c r="R12" s="1463"/>
      <c r="S12" s="1464"/>
      <c r="T12" s="1465">
        <v>34</v>
      </c>
      <c r="U12" s="1466"/>
      <c r="V12" s="1467"/>
      <c r="W12" s="1467"/>
      <c r="X12" s="1467"/>
      <c r="Y12" s="1467"/>
      <c r="Z12" s="1467"/>
      <c r="AA12" s="1467"/>
      <c r="AB12" s="1467"/>
      <c r="AC12" s="1467"/>
      <c r="AD12" s="1467"/>
      <c r="AE12" s="1467"/>
      <c r="AF12" s="1467"/>
      <c r="AG12" s="1467"/>
      <c r="AH12" s="1467"/>
      <c r="AI12" s="1467"/>
      <c r="AJ12" s="1467"/>
      <c r="AK12" s="1463"/>
      <c r="AL12" s="1464"/>
    </row>
    <row r="13" spans="1:38" ht="24" customHeight="1" x14ac:dyDescent="0.15">
      <c r="A13" s="1465">
        <v>5</v>
      </c>
      <c r="B13" s="1466"/>
      <c r="C13" s="1467"/>
      <c r="D13" s="1467"/>
      <c r="E13" s="1467"/>
      <c r="F13" s="1467"/>
      <c r="G13" s="1467"/>
      <c r="H13" s="1467"/>
      <c r="I13" s="1467"/>
      <c r="J13" s="1467"/>
      <c r="K13" s="1467"/>
      <c r="L13" s="1467"/>
      <c r="M13" s="1467"/>
      <c r="N13" s="1467"/>
      <c r="O13" s="1467"/>
      <c r="P13" s="1467"/>
      <c r="Q13" s="1467"/>
      <c r="R13" s="1463"/>
      <c r="S13" s="1464"/>
      <c r="T13" s="1465">
        <v>35</v>
      </c>
      <c r="U13" s="1466"/>
      <c r="V13" s="1467"/>
      <c r="W13" s="1467"/>
      <c r="X13" s="1467"/>
      <c r="Y13" s="1467"/>
      <c r="Z13" s="1467"/>
      <c r="AA13" s="1467"/>
      <c r="AB13" s="1467"/>
      <c r="AC13" s="1467"/>
      <c r="AD13" s="1467"/>
      <c r="AE13" s="1467"/>
      <c r="AF13" s="1467"/>
      <c r="AG13" s="1467"/>
      <c r="AH13" s="1467"/>
      <c r="AI13" s="1467"/>
      <c r="AJ13" s="1467"/>
      <c r="AK13" s="1463"/>
      <c r="AL13" s="1464"/>
    </row>
    <row r="14" spans="1:38" ht="24" customHeight="1" x14ac:dyDescent="0.15">
      <c r="A14" s="1465">
        <v>6</v>
      </c>
      <c r="B14" s="1466"/>
      <c r="C14" s="1467"/>
      <c r="D14" s="1467"/>
      <c r="E14" s="1467"/>
      <c r="F14" s="1467"/>
      <c r="G14" s="1467"/>
      <c r="H14" s="1467"/>
      <c r="I14" s="1467"/>
      <c r="J14" s="1467"/>
      <c r="K14" s="1467"/>
      <c r="L14" s="1467"/>
      <c r="M14" s="1467"/>
      <c r="N14" s="1467"/>
      <c r="O14" s="1467"/>
      <c r="P14" s="1467"/>
      <c r="Q14" s="1467"/>
      <c r="R14" s="1463"/>
      <c r="S14" s="1464"/>
      <c r="T14" s="1465">
        <v>36</v>
      </c>
      <c r="U14" s="1466"/>
      <c r="V14" s="1467"/>
      <c r="W14" s="1467"/>
      <c r="X14" s="1467"/>
      <c r="Y14" s="1467"/>
      <c r="Z14" s="1467"/>
      <c r="AA14" s="1467"/>
      <c r="AB14" s="1467"/>
      <c r="AC14" s="1467"/>
      <c r="AD14" s="1467"/>
      <c r="AE14" s="1467"/>
      <c r="AF14" s="1467"/>
      <c r="AG14" s="1467"/>
      <c r="AH14" s="1467"/>
      <c r="AI14" s="1467"/>
      <c r="AJ14" s="1467"/>
      <c r="AK14" s="1463"/>
      <c r="AL14" s="1464"/>
    </row>
    <row r="15" spans="1:38" ht="24" customHeight="1" x14ac:dyDescent="0.15">
      <c r="A15" s="1465">
        <v>7</v>
      </c>
      <c r="B15" s="1466"/>
      <c r="C15" s="1467"/>
      <c r="D15" s="1467"/>
      <c r="E15" s="1467"/>
      <c r="F15" s="1467"/>
      <c r="G15" s="1467"/>
      <c r="H15" s="1467"/>
      <c r="I15" s="1467"/>
      <c r="J15" s="1467"/>
      <c r="K15" s="1467"/>
      <c r="L15" s="1467"/>
      <c r="M15" s="1467"/>
      <c r="N15" s="1467"/>
      <c r="O15" s="1467"/>
      <c r="P15" s="1467"/>
      <c r="Q15" s="1467"/>
      <c r="R15" s="1463"/>
      <c r="S15" s="1464"/>
      <c r="T15" s="1465">
        <v>37</v>
      </c>
      <c r="U15" s="1466"/>
      <c r="V15" s="1467"/>
      <c r="W15" s="1467"/>
      <c r="X15" s="1467"/>
      <c r="Y15" s="1467"/>
      <c r="Z15" s="1467"/>
      <c r="AA15" s="1467"/>
      <c r="AB15" s="1467"/>
      <c r="AC15" s="1467"/>
      <c r="AD15" s="1467"/>
      <c r="AE15" s="1467"/>
      <c r="AF15" s="1467"/>
      <c r="AG15" s="1467"/>
      <c r="AH15" s="1467"/>
      <c r="AI15" s="1467"/>
      <c r="AJ15" s="1467"/>
      <c r="AK15" s="1463"/>
      <c r="AL15" s="1464"/>
    </row>
    <row r="16" spans="1:38" ht="24" customHeight="1" x14ac:dyDescent="0.15">
      <c r="A16" s="1465">
        <v>8</v>
      </c>
      <c r="B16" s="1466"/>
      <c r="C16" s="1467"/>
      <c r="D16" s="1467"/>
      <c r="E16" s="1467"/>
      <c r="F16" s="1467"/>
      <c r="G16" s="1467"/>
      <c r="H16" s="1467"/>
      <c r="I16" s="1467"/>
      <c r="J16" s="1467"/>
      <c r="K16" s="1467"/>
      <c r="L16" s="1467"/>
      <c r="M16" s="1467"/>
      <c r="N16" s="1467"/>
      <c r="O16" s="1467"/>
      <c r="P16" s="1467"/>
      <c r="Q16" s="1467"/>
      <c r="R16" s="1463"/>
      <c r="S16" s="1464"/>
      <c r="T16" s="1465">
        <v>38</v>
      </c>
      <c r="U16" s="1466"/>
      <c r="V16" s="1467"/>
      <c r="W16" s="1467"/>
      <c r="X16" s="1467"/>
      <c r="Y16" s="1467"/>
      <c r="Z16" s="1467"/>
      <c r="AA16" s="1467"/>
      <c r="AB16" s="1467"/>
      <c r="AC16" s="1467"/>
      <c r="AD16" s="1467"/>
      <c r="AE16" s="1467"/>
      <c r="AF16" s="1467"/>
      <c r="AG16" s="1467"/>
      <c r="AH16" s="1467"/>
      <c r="AI16" s="1467"/>
      <c r="AJ16" s="1467"/>
      <c r="AK16" s="1463"/>
      <c r="AL16" s="1464"/>
    </row>
    <row r="17" spans="1:38" ht="24" customHeight="1" x14ac:dyDescent="0.15">
      <c r="A17" s="1465">
        <v>9</v>
      </c>
      <c r="B17" s="1466"/>
      <c r="C17" s="1467"/>
      <c r="D17" s="1467"/>
      <c r="E17" s="1467"/>
      <c r="F17" s="1467"/>
      <c r="G17" s="1467"/>
      <c r="H17" s="1467"/>
      <c r="I17" s="1467"/>
      <c r="J17" s="1467"/>
      <c r="K17" s="1467"/>
      <c r="L17" s="1467"/>
      <c r="M17" s="1467"/>
      <c r="N17" s="1467"/>
      <c r="O17" s="1467"/>
      <c r="P17" s="1467"/>
      <c r="Q17" s="1467"/>
      <c r="R17" s="1463"/>
      <c r="S17" s="1464"/>
      <c r="T17" s="1465">
        <v>39</v>
      </c>
      <c r="U17" s="1466"/>
      <c r="V17" s="1467"/>
      <c r="W17" s="1467"/>
      <c r="X17" s="1467"/>
      <c r="Y17" s="1467"/>
      <c r="Z17" s="1467"/>
      <c r="AA17" s="1467"/>
      <c r="AB17" s="1467"/>
      <c r="AC17" s="1467"/>
      <c r="AD17" s="1467"/>
      <c r="AE17" s="1467"/>
      <c r="AF17" s="1467"/>
      <c r="AG17" s="1467"/>
      <c r="AH17" s="1467"/>
      <c r="AI17" s="1467"/>
      <c r="AJ17" s="1467"/>
      <c r="AK17" s="1463"/>
      <c r="AL17" s="1464"/>
    </row>
    <row r="18" spans="1:38" ht="24" customHeight="1" x14ac:dyDescent="0.15">
      <c r="A18" s="1465">
        <v>10</v>
      </c>
      <c r="B18" s="1466"/>
      <c r="C18" s="1467"/>
      <c r="D18" s="1467"/>
      <c r="E18" s="1467"/>
      <c r="F18" s="1467"/>
      <c r="G18" s="1467"/>
      <c r="H18" s="1467"/>
      <c r="I18" s="1467"/>
      <c r="J18" s="1467"/>
      <c r="K18" s="1467"/>
      <c r="L18" s="1467"/>
      <c r="M18" s="1467"/>
      <c r="N18" s="1467"/>
      <c r="O18" s="1467"/>
      <c r="P18" s="1467"/>
      <c r="Q18" s="1467"/>
      <c r="R18" s="1463"/>
      <c r="S18" s="1464"/>
      <c r="T18" s="1465">
        <v>40</v>
      </c>
      <c r="U18" s="1466"/>
      <c r="V18" s="1467"/>
      <c r="W18" s="1467"/>
      <c r="X18" s="1467"/>
      <c r="Y18" s="1467"/>
      <c r="Z18" s="1467"/>
      <c r="AA18" s="1467"/>
      <c r="AB18" s="1467"/>
      <c r="AC18" s="1467"/>
      <c r="AD18" s="1467"/>
      <c r="AE18" s="1467"/>
      <c r="AF18" s="1467"/>
      <c r="AG18" s="1467"/>
      <c r="AH18" s="1467"/>
      <c r="AI18" s="1467"/>
      <c r="AJ18" s="1467"/>
      <c r="AK18" s="1463"/>
      <c r="AL18" s="1464"/>
    </row>
    <row r="19" spans="1:38" ht="24" customHeight="1" x14ac:dyDescent="0.15">
      <c r="A19" s="1465">
        <v>11</v>
      </c>
      <c r="B19" s="1466"/>
      <c r="C19" s="1467"/>
      <c r="D19" s="1467"/>
      <c r="E19" s="1467"/>
      <c r="F19" s="1467"/>
      <c r="G19" s="1467"/>
      <c r="H19" s="1467"/>
      <c r="I19" s="1467"/>
      <c r="J19" s="1467"/>
      <c r="K19" s="1467"/>
      <c r="L19" s="1467"/>
      <c r="M19" s="1467"/>
      <c r="N19" s="1467"/>
      <c r="O19" s="1467"/>
      <c r="P19" s="1467"/>
      <c r="Q19" s="1467"/>
      <c r="R19" s="1463"/>
      <c r="S19" s="1464"/>
      <c r="T19" s="1465">
        <v>41</v>
      </c>
      <c r="U19" s="1466"/>
      <c r="V19" s="1467"/>
      <c r="W19" s="1467"/>
      <c r="X19" s="1467"/>
      <c r="Y19" s="1467"/>
      <c r="Z19" s="1467"/>
      <c r="AA19" s="1467"/>
      <c r="AB19" s="1467"/>
      <c r="AC19" s="1467"/>
      <c r="AD19" s="1467"/>
      <c r="AE19" s="1467"/>
      <c r="AF19" s="1467"/>
      <c r="AG19" s="1467"/>
      <c r="AH19" s="1467"/>
      <c r="AI19" s="1467"/>
      <c r="AJ19" s="1467"/>
      <c r="AK19" s="1463"/>
      <c r="AL19" s="1464"/>
    </row>
    <row r="20" spans="1:38" ht="24" customHeight="1" x14ac:dyDescent="0.15">
      <c r="A20" s="1465">
        <v>12</v>
      </c>
      <c r="B20" s="1466"/>
      <c r="C20" s="1467"/>
      <c r="D20" s="1467"/>
      <c r="E20" s="1467"/>
      <c r="F20" s="1467"/>
      <c r="G20" s="1467"/>
      <c r="H20" s="1467"/>
      <c r="I20" s="1467"/>
      <c r="J20" s="1467"/>
      <c r="K20" s="1467"/>
      <c r="L20" s="1467"/>
      <c r="M20" s="1467"/>
      <c r="N20" s="1467"/>
      <c r="O20" s="1467"/>
      <c r="P20" s="1467"/>
      <c r="Q20" s="1467"/>
      <c r="R20" s="1463"/>
      <c r="S20" s="1464"/>
      <c r="T20" s="1465">
        <v>42</v>
      </c>
      <c r="U20" s="1466"/>
      <c r="V20" s="1467"/>
      <c r="W20" s="1467"/>
      <c r="X20" s="1467"/>
      <c r="Y20" s="1467"/>
      <c r="Z20" s="1467"/>
      <c r="AA20" s="1467"/>
      <c r="AB20" s="1467"/>
      <c r="AC20" s="1467"/>
      <c r="AD20" s="1467"/>
      <c r="AE20" s="1467"/>
      <c r="AF20" s="1467"/>
      <c r="AG20" s="1467"/>
      <c r="AH20" s="1467"/>
      <c r="AI20" s="1467"/>
      <c r="AJ20" s="1467"/>
      <c r="AK20" s="1463"/>
      <c r="AL20" s="1464"/>
    </row>
    <row r="21" spans="1:38" ht="24" customHeight="1" x14ac:dyDescent="0.15">
      <c r="A21" s="1465">
        <v>13</v>
      </c>
      <c r="B21" s="1466"/>
      <c r="C21" s="1467"/>
      <c r="D21" s="1467"/>
      <c r="E21" s="1467"/>
      <c r="F21" s="1467"/>
      <c r="G21" s="1467"/>
      <c r="H21" s="1467"/>
      <c r="I21" s="1467"/>
      <c r="J21" s="1467"/>
      <c r="K21" s="1467"/>
      <c r="L21" s="1467"/>
      <c r="M21" s="1467"/>
      <c r="N21" s="1467"/>
      <c r="O21" s="1467"/>
      <c r="P21" s="1467"/>
      <c r="Q21" s="1467"/>
      <c r="R21" s="1463"/>
      <c r="S21" s="1464"/>
      <c r="T21" s="1465">
        <v>43</v>
      </c>
      <c r="U21" s="1466"/>
      <c r="V21" s="1467"/>
      <c r="W21" s="1467"/>
      <c r="X21" s="1467"/>
      <c r="Y21" s="1467"/>
      <c r="Z21" s="1467"/>
      <c r="AA21" s="1467"/>
      <c r="AB21" s="1467"/>
      <c r="AC21" s="1467"/>
      <c r="AD21" s="1467"/>
      <c r="AE21" s="1467"/>
      <c r="AF21" s="1467"/>
      <c r="AG21" s="1467"/>
      <c r="AH21" s="1467"/>
      <c r="AI21" s="1467"/>
      <c r="AJ21" s="1467"/>
      <c r="AK21" s="1463"/>
      <c r="AL21" s="1464"/>
    </row>
    <row r="22" spans="1:38" ht="24" customHeight="1" x14ac:dyDescent="0.15">
      <c r="A22" s="1465">
        <v>14</v>
      </c>
      <c r="B22" s="1466"/>
      <c r="C22" s="1467"/>
      <c r="D22" s="1467"/>
      <c r="E22" s="1467"/>
      <c r="F22" s="1467"/>
      <c r="G22" s="1467"/>
      <c r="H22" s="1467"/>
      <c r="I22" s="1467"/>
      <c r="J22" s="1467"/>
      <c r="K22" s="1467"/>
      <c r="L22" s="1467"/>
      <c r="M22" s="1467"/>
      <c r="N22" s="1467"/>
      <c r="O22" s="1467"/>
      <c r="P22" s="1467"/>
      <c r="Q22" s="1467"/>
      <c r="R22" s="1463"/>
      <c r="S22" s="1464"/>
      <c r="T22" s="1465">
        <v>44</v>
      </c>
      <c r="U22" s="1466"/>
      <c r="V22" s="1467"/>
      <c r="W22" s="1467"/>
      <c r="X22" s="1467"/>
      <c r="Y22" s="1467"/>
      <c r="Z22" s="1467"/>
      <c r="AA22" s="1467"/>
      <c r="AB22" s="1467"/>
      <c r="AC22" s="1467"/>
      <c r="AD22" s="1467"/>
      <c r="AE22" s="1467"/>
      <c r="AF22" s="1467"/>
      <c r="AG22" s="1467"/>
      <c r="AH22" s="1467"/>
      <c r="AI22" s="1467"/>
      <c r="AJ22" s="1467"/>
      <c r="AK22" s="1463"/>
      <c r="AL22" s="1464"/>
    </row>
    <row r="23" spans="1:38" ht="24" customHeight="1" x14ac:dyDescent="0.15">
      <c r="A23" s="1465">
        <v>15</v>
      </c>
      <c r="B23" s="1466"/>
      <c r="C23" s="1467"/>
      <c r="D23" s="1467"/>
      <c r="E23" s="1467"/>
      <c r="F23" s="1467"/>
      <c r="G23" s="1467"/>
      <c r="H23" s="1467"/>
      <c r="I23" s="1467"/>
      <c r="J23" s="1467"/>
      <c r="K23" s="1467"/>
      <c r="L23" s="1467"/>
      <c r="M23" s="1467"/>
      <c r="N23" s="1467"/>
      <c r="O23" s="1467"/>
      <c r="P23" s="1467"/>
      <c r="Q23" s="1467"/>
      <c r="R23" s="1463"/>
      <c r="S23" s="1464"/>
      <c r="T23" s="1465">
        <v>45</v>
      </c>
      <c r="U23" s="1466"/>
      <c r="V23" s="1467"/>
      <c r="W23" s="1467"/>
      <c r="X23" s="1467"/>
      <c r="Y23" s="1467"/>
      <c r="Z23" s="1467"/>
      <c r="AA23" s="1467"/>
      <c r="AB23" s="1467"/>
      <c r="AC23" s="1467"/>
      <c r="AD23" s="1467"/>
      <c r="AE23" s="1467"/>
      <c r="AF23" s="1467"/>
      <c r="AG23" s="1467"/>
      <c r="AH23" s="1467"/>
      <c r="AI23" s="1467"/>
      <c r="AJ23" s="1467"/>
      <c r="AK23" s="1463"/>
      <c r="AL23" s="1464"/>
    </row>
    <row r="24" spans="1:38" ht="24" customHeight="1" x14ac:dyDescent="0.15">
      <c r="A24" s="1465">
        <v>16</v>
      </c>
      <c r="B24" s="1466"/>
      <c r="C24" s="1467"/>
      <c r="D24" s="1467"/>
      <c r="E24" s="1467"/>
      <c r="F24" s="1467"/>
      <c r="G24" s="1467"/>
      <c r="H24" s="1467"/>
      <c r="I24" s="1467"/>
      <c r="J24" s="1467"/>
      <c r="K24" s="1467"/>
      <c r="L24" s="1467"/>
      <c r="M24" s="1467"/>
      <c r="N24" s="1467"/>
      <c r="O24" s="1467"/>
      <c r="P24" s="1467"/>
      <c r="Q24" s="1467"/>
      <c r="R24" s="1463"/>
      <c r="S24" s="1464"/>
      <c r="T24" s="1465">
        <v>46</v>
      </c>
      <c r="U24" s="1466"/>
      <c r="V24" s="1467"/>
      <c r="W24" s="1467"/>
      <c r="X24" s="1467"/>
      <c r="Y24" s="1467"/>
      <c r="Z24" s="1467"/>
      <c r="AA24" s="1467"/>
      <c r="AB24" s="1467"/>
      <c r="AC24" s="1467"/>
      <c r="AD24" s="1467"/>
      <c r="AE24" s="1467"/>
      <c r="AF24" s="1467"/>
      <c r="AG24" s="1467"/>
      <c r="AH24" s="1467"/>
      <c r="AI24" s="1467"/>
      <c r="AJ24" s="1467"/>
      <c r="AK24" s="1463"/>
      <c r="AL24" s="1464"/>
    </row>
    <row r="25" spans="1:38" ht="24" customHeight="1" x14ac:dyDescent="0.15">
      <c r="A25" s="1465">
        <v>17</v>
      </c>
      <c r="B25" s="1466"/>
      <c r="C25" s="1467"/>
      <c r="D25" s="1467"/>
      <c r="E25" s="1467"/>
      <c r="F25" s="1467"/>
      <c r="G25" s="1467"/>
      <c r="H25" s="1467"/>
      <c r="I25" s="1467"/>
      <c r="J25" s="1467"/>
      <c r="K25" s="1467"/>
      <c r="L25" s="1467"/>
      <c r="M25" s="1467"/>
      <c r="N25" s="1467"/>
      <c r="O25" s="1467"/>
      <c r="P25" s="1467"/>
      <c r="Q25" s="1467"/>
      <c r="R25" s="1463"/>
      <c r="S25" s="1464"/>
      <c r="T25" s="1465">
        <v>47</v>
      </c>
      <c r="U25" s="1466"/>
      <c r="V25" s="1467"/>
      <c r="W25" s="1467"/>
      <c r="X25" s="1467"/>
      <c r="Y25" s="1467"/>
      <c r="Z25" s="1467"/>
      <c r="AA25" s="1467"/>
      <c r="AB25" s="1467"/>
      <c r="AC25" s="1467"/>
      <c r="AD25" s="1467"/>
      <c r="AE25" s="1467"/>
      <c r="AF25" s="1467"/>
      <c r="AG25" s="1467"/>
      <c r="AH25" s="1467"/>
      <c r="AI25" s="1467"/>
      <c r="AJ25" s="1467"/>
      <c r="AK25" s="1463"/>
      <c r="AL25" s="1464"/>
    </row>
    <row r="26" spans="1:38" ht="24" customHeight="1" x14ac:dyDescent="0.15">
      <c r="A26" s="1465">
        <v>18</v>
      </c>
      <c r="B26" s="1466"/>
      <c r="C26" s="1467"/>
      <c r="D26" s="1467"/>
      <c r="E26" s="1467"/>
      <c r="F26" s="1467"/>
      <c r="G26" s="1467"/>
      <c r="H26" s="1467"/>
      <c r="I26" s="1467"/>
      <c r="J26" s="1467"/>
      <c r="K26" s="1467"/>
      <c r="L26" s="1467"/>
      <c r="M26" s="1467"/>
      <c r="N26" s="1467"/>
      <c r="O26" s="1467"/>
      <c r="P26" s="1467"/>
      <c r="Q26" s="1467"/>
      <c r="R26" s="1463"/>
      <c r="S26" s="1464"/>
      <c r="T26" s="1465">
        <v>48</v>
      </c>
      <c r="U26" s="1466"/>
      <c r="V26" s="1467"/>
      <c r="W26" s="1467"/>
      <c r="X26" s="1467"/>
      <c r="Y26" s="1467"/>
      <c r="Z26" s="1467"/>
      <c r="AA26" s="1467"/>
      <c r="AB26" s="1467"/>
      <c r="AC26" s="1467"/>
      <c r="AD26" s="1467"/>
      <c r="AE26" s="1467"/>
      <c r="AF26" s="1467"/>
      <c r="AG26" s="1467"/>
      <c r="AH26" s="1467"/>
      <c r="AI26" s="1467"/>
      <c r="AJ26" s="1467"/>
      <c r="AK26" s="1463"/>
      <c r="AL26" s="1464"/>
    </row>
    <row r="27" spans="1:38" ht="24" customHeight="1" x14ac:dyDescent="0.15">
      <c r="A27" s="1465">
        <v>19</v>
      </c>
      <c r="B27" s="1466"/>
      <c r="C27" s="1467"/>
      <c r="D27" s="1467"/>
      <c r="E27" s="1467"/>
      <c r="F27" s="1467"/>
      <c r="G27" s="1467"/>
      <c r="H27" s="1467"/>
      <c r="I27" s="1467"/>
      <c r="J27" s="1467"/>
      <c r="K27" s="1467"/>
      <c r="L27" s="1467"/>
      <c r="M27" s="1467"/>
      <c r="N27" s="1467"/>
      <c r="O27" s="1467"/>
      <c r="P27" s="1467"/>
      <c r="Q27" s="1467"/>
      <c r="R27" s="1463"/>
      <c r="S27" s="1464"/>
      <c r="T27" s="1465">
        <v>49</v>
      </c>
      <c r="U27" s="1466"/>
      <c r="V27" s="1467"/>
      <c r="W27" s="1467"/>
      <c r="X27" s="1467"/>
      <c r="Y27" s="1467"/>
      <c r="Z27" s="1467"/>
      <c r="AA27" s="1467"/>
      <c r="AB27" s="1467"/>
      <c r="AC27" s="1467"/>
      <c r="AD27" s="1467"/>
      <c r="AE27" s="1467"/>
      <c r="AF27" s="1467"/>
      <c r="AG27" s="1467"/>
      <c r="AH27" s="1467"/>
      <c r="AI27" s="1467"/>
      <c r="AJ27" s="1467"/>
      <c r="AK27" s="1463"/>
      <c r="AL27" s="1464"/>
    </row>
    <row r="28" spans="1:38" ht="24" customHeight="1" x14ac:dyDescent="0.15">
      <c r="A28" s="1465">
        <v>20</v>
      </c>
      <c r="B28" s="1466"/>
      <c r="C28" s="1467"/>
      <c r="D28" s="1467"/>
      <c r="E28" s="1467"/>
      <c r="F28" s="1467"/>
      <c r="G28" s="1467"/>
      <c r="H28" s="1467"/>
      <c r="I28" s="1467"/>
      <c r="J28" s="1467"/>
      <c r="K28" s="1467"/>
      <c r="L28" s="1467"/>
      <c r="M28" s="1467"/>
      <c r="N28" s="1467"/>
      <c r="O28" s="1467"/>
      <c r="P28" s="1467"/>
      <c r="Q28" s="1467"/>
      <c r="R28" s="1463"/>
      <c r="S28" s="1464"/>
      <c r="T28" s="1465">
        <v>50</v>
      </c>
      <c r="U28" s="1466"/>
      <c r="V28" s="1467"/>
      <c r="W28" s="1467"/>
      <c r="X28" s="1467"/>
      <c r="Y28" s="1467"/>
      <c r="Z28" s="1467"/>
      <c r="AA28" s="1467"/>
      <c r="AB28" s="1467"/>
      <c r="AC28" s="1467"/>
      <c r="AD28" s="1467"/>
      <c r="AE28" s="1467"/>
      <c r="AF28" s="1467"/>
      <c r="AG28" s="1467"/>
      <c r="AH28" s="1467"/>
      <c r="AI28" s="1467"/>
      <c r="AJ28" s="1467"/>
      <c r="AK28" s="1463"/>
      <c r="AL28" s="1464"/>
    </row>
    <row r="29" spans="1:38" ht="24" customHeight="1" x14ac:dyDescent="0.15">
      <c r="A29" s="1465">
        <v>21</v>
      </c>
      <c r="B29" s="1466"/>
      <c r="C29" s="1467"/>
      <c r="D29" s="1467"/>
      <c r="E29" s="1467"/>
      <c r="F29" s="1467"/>
      <c r="G29" s="1467"/>
      <c r="H29" s="1467"/>
      <c r="I29" s="1467"/>
      <c r="J29" s="1467"/>
      <c r="K29" s="1467"/>
      <c r="L29" s="1467"/>
      <c r="M29" s="1467"/>
      <c r="N29" s="1467"/>
      <c r="O29" s="1467"/>
      <c r="P29" s="1467"/>
      <c r="Q29" s="1467"/>
      <c r="R29" s="1463"/>
      <c r="S29" s="1464"/>
      <c r="T29" s="1465">
        <v>51</v>
      </c>
      <c r="U29" s="1466"/>
      <c r="V29" s="1467"/>
      <c r="W29" s="1467"/>
      <c r="X29" s="1467"/>
      <c r="Y29" s="1467"/>
      <c r="Z29" s="1467"/>
      <c r="AA29" s="1467"/>
      <c r="AB29" s="1467"/>
      <c r="AC29" s="1467"/>
      <c r="AD29" s="1467"/>
      <c r="AE29" s="1467"/>
      <c r="AF29" s="1467"/>
      <c r="AG29" s="1467"/>
      <c r="AH29" s="1467"/>
      <c r="AI29" s="1467"/>
      <c r="AJ29" s="1467"/>
      <c r="AK29" s="1463"/>
      <c r="AL29" s="1464"/>
    </row>
    <row r="30" spans="1:38" ht="24" customHeight="1" x14ac:dyDescent="0.15">
      <c r="A30" s="1465">
        <v>22</v>
      </c>
      <c r="B30" s="1466"/>
      <c r="C30" s="1467"/>
      <c r="D30" s="1467"/>
      <c r="E30" s="1467"/>
      <c r="F30" s="1467"/>
      <c r="G30" s="1467"/>
      <c r="H30" s="1467"/>
      <c r="I30" s="1467"/>
      <c r="J30" s="1467"/>
      <c r="K30" s="1467"/>
      <c r="L30" s="1467"/>
      <c r="M30" s="1467"/>
      <c r="N30" s="1467"/>
      <c r="O30" s="1467"/>
      <c r="P30" s="1467"/>
      <c r="Q30" s="1467"/>
      <c r="R30" s="1463"/>
      <c r="S30" s="1464"/>
      <c r="T30" s="1465">
        <v>52</v>
      </c>
      <c r="U30" s="1466"/>
      <c r="V30" s="1467"/>
      <c r="W30" s="1467"/>
      <c r="X30" s="1467"/>
      <c r="Y30" s="1467"/>
      <c r="Z30" s="1467"/>
      <c r="AA30" s="1467"/>
      <c r="AB30" s="1467"/>
      <c r="AC30" s="1467"/>
      <c r="AD30" s="1467"/>
      <c r="AE30" s="1467"/>
      <c r="AF30" s="1467"/>
      <c r="AG30" s="1467"/>
      <c r="AH30" s="1467"/>
      <c r="AI30" s="1467"/>
      <c r="AJ30" s="1467"/>
      <c r="AK30" s="1463"/>
      <c r="AL30" s="1464"/>
    </row>
    <row r="31" spans="1:38" ht="24" customHeight="1" x14ac:dyDescent="0.15">
      <c r="A31" s="1465">
        <v>23</v>
      </c>
      <c r="B31" s="1466"/>
      <c r="C31" s="1467"/>
      <c r="D31" s="1467"/>
      <c r="E31" s="1467"/>
      <c r="F31" s="1467"/>
      <c r="G31" s="1467"/>
      <c r="H31" s="1467"/>
      <c r="I31" s="1467"/>
      <c r="J31" s="1467"/>
      <c r="K31" s="1467"/>
      <c r="L31" s="1467"/>
      <c r="M31" s="1467"/>
      <c r="N31" s="1467"/>
      <c r="O31" s="1467"/>
      <c r="P31" s="1467"/>
      <c r="Q31" s="1467"/>
      <c r="R31" s="1463"/>
      <c r="S31" s="1464"/>
      <c r="T31" s="1465">
        <v>53</v>
      </c>
      <c r="U31" s="1466"/>
      <c r="V31" s="1467"/>
      <c r="W31" s="1467"/>
      <c r="X31" s="1467"/>
      <c r="Y31" s="1467"/>
      <c r="Z31" s="1467"/>
      <c r="AA31" s="1467"/>
      <c r="AB31" s="1467"/>
      <c r="AC31" s="1467"/>
      <c r="AD31" s="1467"/>
      <c r="AE31" s="1467"/>
      <c r="AF31" s="1467"/>
      <c r="AG31" s="1467"/>
      <c r="AH31" s="1467"/>
      <c r="AI31" s="1467"/>
      <c r="AJ31" s="1467"/>
      <c r="AK31" s="1463"/>
      <c r="AL31" s="1464"/>
    </row>
    <row r="32" spans="1:38" ht="24" customHeight="1" x14ac:dyDescent="0.15">
      <c r="A32" s="1465">
        <v>24</v>
      </c>
      <c r="B32" s="1466"/>
      <c r="C32" s="1467"/>
      <c r="D32" s="1467"/>
      <c r="E32" s="1467"/>
      <c r="F32" s="1467"/>
      <c r="G32" s="1467"/>
      <c r="H32" s="1467"/>
      <c r="I32" s="1467"/>
      <c r="J32" s="1467"/>
      <c r="K32" s="1467"/>
      <c r="L32" s="1467"/>
      <c r="M32" s="1467"/>
      <c r="N32" s="1467"/>
      <c r="O32" s="1467"/>
      <c r="P32" s="1467"/>
      <c r="Q32" s="1467"/>
      <c r="R32" s="1463"/>
      <c r="S32" s="1464"/>
      <c r="T32" s="1465">
        <v>54</v>
      </c>
      <c r="U32" s="1466"/>
      <c r="V32" s="1467"/>
      <c r="W32" s="1467"/>
      <c r="X32" s="1467"/>
      <c r="Y32" s="1467"/>
      <c r="Z32" s="1467"/>
      <c r="AA32" s="1467"/>
      <c r="AB32" s="1467"/>
      <c r="AC32" s="1467"/>
      <c r="AD32" s="1467"/>
      <c r="AE32" s="1467"/>
      <c r="AF32" s="1467"/>
      <c r="AG32" s="1467"/>
      <c r="AH32" s="1467"/>
      <c r="AI32" s="1467"/>
      <c r="AJ32" s="1467"/>
      <c r="AK32" s="1463"/>
      <c r="AL32" s="1464"/>
    </row>
    <row r="33" spans="1:38" ht="24" customHeight="1" x14ac:dyDescent="0.15">
      <c r="A33" s="1465">
        <v>25</v>
      </c>
      <c r="B33" s="1466"/>
      <c r="C33" s="1467"/>
      <c r="D33" s="1467"/>
      <c r="E33" s="1467"/>
      <c r="F33" s="1467"/>
      <c r="G33" s="1467"/>
      <c r="H33" s="1467"/>
      <c r="I33" s="1467"/>
      <c r="J33" s="1467"/>
      <c r="K33" s="1467"/>
      <c r="L33" s="1467"/>
      <c r="M33" s="1467"/>
      <c r="N33" s="1467"/>
      <c r="O33" s="1467"/>
      <c r="P33" s="1467"/>
      <c r="Q33" s="1467"/>
      <c r="R33" s="1463"/>
      <c r="S33" s="1464"/>
      <c r="T33" s="1465">
        <v>55</v>
      </c>
      <c r="U33" s="1466"/>
      <c r="V33" s="1467"/>
      <c r="W33" s="1467"/>
      <c r="X33" s="1467"/>
      <c r="Y33" s="1467"/>
      <c r="Z33" s="1467"/>
      <c r="AA33" s="1467"/>
      <c r="AB33" s="1467"/>
      <c r="AC33" s="1467"/>
      <c r="AD33" s="1467"/>
      <c r="AE33" s="1467"/>
      <c r="AF33" s="1467"/>
      <c r="AG33" s="1467"/>
      <c r="AH33" s="1467"/>
      <c r="AI33" s="1467"/>
      <c r="AJ33" s="1467"/>
      <c r="AK33" s="1463"/>
      <c r="AL33" s="1464"/>
    </row>
    <row r="34" spans="1:38" ht="24" customHeight="1" x14ac:dyDescent="0.15">
      <c r="A34" s="1465">
        <v>26</v>
      </c>
      <c r="B34" s="1466"/>
      <c r="C34" s="1467"/>
      <c r="D34" s="1467"/>
      <c r="E34" s="1467"/>
      <c r="F34" s="1467"/>
      <c r="G34" s="1467"/>
      <c r="H34" s="1467"/>
      <c r="I34" s="1467"/>
      <c r="J34" s="1467"/>
      <c r="K34" s="1467"/>
      <c r="L34" s="1467"/>
      <c r="M34" s="1467"/>
      <c r="N34" s="1467"/>
      <c r="O34" s="1467"/>
      <c r="P34" s="1467"/>
      <c r="Q34" s="1467"/>
      <c r="R34" s="1463"/>
      <c r="S34" s="1464"/>
      <c r="T34" s="1465">
        <v>56</v>
      </c>
      <c r="U34" s="1466"/>
      <c r="V34" s="1467"/>
      <c r="W34" s="1467"/>
      <c r="X34" s="1467"/>
      <c r="Y34" s="1467"/>
      <c r="Z34" s="1467"/>
      <c r="AA34" s="1467"/>
      <c r="AB34" s="1467"/>
      <c r="AC34" s="1467"/>
      <c r="AD34" s="1467"/>
      <c r="AE34" s="1467"/>
      <c r="AF34" s="1467"/>
      <c r="AG34" s="1467"/>
      <c r="AH34" s="1467"/>
      <c r="AI34" s="1467"/>
      <c r="AJ34" s="1467"/>
      <c r="AK34" s="1463"/>
      <c r="AL34" s="1464"/>
    </row>
    <row r="35" spans="1:38" ht="24" customHeight="1" x14ac:dyDescent="0.15">
      <c r="A35" s="1465">
        <v>27</v>
      </c>
      <c r="B35" s="1466"/>
      <c r="C35" s="1467"/>
      <c r="D35" s="1467"/>
      <c r="E35" s="1467"/>
      <c r="F35" s="1467"/>
      <c r="G35" s="1467"/>
      <c r="H35" s="1467"/>
      <c r="I35" s="1467"/>
      <c r="J35" s="1467"/>
      <c r="K35" s="1467"/>
      <c r="L35" s="1467"/>
      <c r="M35" s="1467"/>
      <c r="N35" s="1467"/>
      <c r="O35" s="1467"/>
      <c r="P35" s="1467"/>
      <c r="Q35" s="1467"/>
      <c r="R35" s="1463"/>
      <c r="S35" s="1464"/>
      <c r="T35" s="1465">
        <v>57</v>
      </c>
      <c r="U35" s="1466"/>
      <c r="V35" s="1467"/>
      <c r="W35" s="1467"/>
      <c r="X35" s="1467"/>
      <c r="Y35" s="1467"/>
      <c r="Z35" s="1467"/>
      <c r="AA35" s="1467"/>
      <c r="AB35" s="1467"/>
      <c r="AC35" s="1467"/>
      <c r="AD35" s="1467"/>
      <c r="AE35" s="1467"/>
      <c r="AF35" s="1467"/>
      <c r="AG35" s="1467"/>
      <c r="AH35" s="1467"/>
      <c r="AI35" s="1467"/>
      <c r="AJ35" s="1467"/>
      <c r="AK35" s="1463"/>
      <c r="AL35" s="1464"/>
    </row>
    <row r="36" spans="1:38" ht="24" customHeight="1" x14ac:dyDescent="0.15">
      <c r="A36" s="1465">
        <v>28</v>
      </c>
      <c r="B36" s="1466"/>
      <c r="C36" s="1467"/>
      <c r="D36" s="1467"/>
      <c r="E36" s="1467"/>
      <c r="F36" s="1467"/>
      <c r="G36" s="1467"/>
      <c r="H36" s="1467"/>
      <c r="I36" s="1467"/>
      <c r="J36" s="1467"/>
      <c r="K36" s="1467"/>
      <c r="L36" s="1467"/>
      <c r="M36" s="1467"/>
      <c r="N36" s="1467"/>
      <c r="O36" s="1467"/>
      <c r="P36" s="1467"/>
      <c r="Q36" s="1467"/>
      <c r="R36" s="1463"/>
      <c r="S36" s="1464"/>
      <c r="T36" s="1465">
        <v>58</v>
      </c>
      <c r="U36" s="1466"/>
      <c r="V36" s="1467"/>
      <c r="W36" s="1467"/>
      <c r="X36" s="1467"/>
      <c r="Y36" s="1467"/>
      <c r="Z36" s="1467"/>
      <c r="AA36" s="1467"/>
      <c r="AB36" s="1467"/>
      <c r="AC36" s="1467"/>
      <c r="AD36" s="1467"/>
      <c r="AE36" s="1467"/>
      <c r="AF36" s="1467"/>
      <c r="AG36" s="1467"/>
      <c r="AH36" s="1467"/>
      <c r="AI36" s="1467"/>
      <c r="AJ36" s="1467"/>
      <c r="AK36" s="1463"/>
      <c r="AL36" s="1464"/>
    </row>
    <row r="37" spans="1:38" ht="24" customHeight="1" x14ac:dyDescent="0.15">
      <c r="A37" s="1465">
        <v>29</v>
      </c>
      <c r="B37" s="1466"/>
      <c r="C37" s="1467"/>
      <c r="D37" s="1467"/>
      <c r="E37" s="1467"/>
      <c r="F37" s="1467"/>
      <c r="G37" s="1467"/>
      <c r="H37" s="1467"/>
      <c r="I37" s="1467"/>
      <c r="J37" s="1467"/>
      <c r="K37" s="1467"/>
      <c r="L37" s="1467"/>
      <c r="M37" s="1467"/>
      <c r="N37" s="1467"/>
      <c r="O37" s="1467"/>
      <c r="P37" s="1467"/>
      <c r="Q37" s="1467"/>
      <c r="R37" s="1463"/>
      <c r="S37" s="1464"/>
      <c r="T37" s="1465">
        <v>59</v>
      </c>
      <c r="U37" s="1466"/>
      <c r="V37" s="1467"/>
      <c r="W37" s="1467"/>
      <c r="X37" s="1467"/>
      <c r="Y37" s="1467"/>
      <c r="Z37" s="1467"/>
      <c r="AA37" s="1467"/>
      <c r="AB37" s="1467"/>
      <c r="AC37" s="1467"/>
      <c r="AD37" s="1467"/>
      <c r="AE37" s="1467"/>
      <c r="AF37" s="1467"/>
      <c r="AG37" s="1467"/>
      <c r="AH37" s="1467"/>
      <c r="AI37" s="1467"/>
      <c r="AJ37" s="1467"/>
      <c r="AK37" s="1463"/>
      <c r="AL37" s="1464"/>
    </row>
    <row r="38" spans="1:38" ht="24" customHeight="1" thickBot="1" x14ac:dyDescent="0.2">
      <c r="A38" s="1471">
        <v>30</v>
      </c>
      <c r="B38" s="1472"/>
      <c r="C38" s="1468"/>
      <c r="D38" s="1468"/>
      <c r="E38" s="1468"/>
      <c r="F38" s="1468"/>
      <c r="G38" s="1468"/>
      <c r="H38" s="1468"/>
      <c r="I38" s="1468"/>
      <c r="J38" s="1468"/>
      <c r="K38" s="1468"/>
      <c r="L38" s="1468"/>
      <c r="M38" s="1468"/>
      <c r="N38" s="1468"/>
      <c r="O38" s="1468"/>
      <c r="P38" s="1468"/>
      <c r="Q38" s="1468"/>
      <c r="R38" s="1469"/>
      <c r="S38" s="1470"/>
      <c r="T38" s="1471">
        <v>60</v>
      </c>
      <c r="U38" s="1472"/>
      <c r="V38" s="1468"/>
      <c r="W38" s="1468"/>
      <c r="X38" s="1468"/>
      <c r="Y38" s="1468"/>
      <c r="Z38" s="1468"/>
      <c r="AA38" s="1468"/>
      <c r="AB38" s="1468"/>
      <c r="AC38" s="1468"/>
      <c r="AD38" s="1468"/>
      <c r="AE38" s="1468"/>
      <c r="AF38" s="1468"/>
      <c r="AG38" s="1468"/>
      <c r="AH38" s="1468"/>
      <c r="AI38" s="1468"/>
      <c r="AJ38" s="1468"/>
      <c r="AK38" s="1469"/>
      <c r="AL38" s="1470"/>
    </row>
  </sheetData>
  <sheetProtection sheet="1" objects="1" scenarios="1"/>
  <mergeCells count="320">
    <mergeCell ref="A3:T6"/>
    <mergeCell ref="A1:K1"/>
    <mergeCell ref="Z1:AJ1"/>
    <mergeCell ref="U5:X5"/>
    <mergeCell ref="Z5:AA5"/>
    <mergeCell ref="AC5:AD5"/>
    <mergeCell ref="AG5:AH5"/>
    <mergeCell ref="AJ5:AK5"/>
    <mergeCell ref="U6:X6"/>
    <mergeCell ref="Z6:AL6"/>
    <mergeCell ref="V8:AF8"/>
    <mergeCell ref="AG8:AH8"/>
    <mergeCell ref="AI8:AJ8"/>
    <mergeCell ref="AK8:AL8"/>
    <mergeCell ref="A9:B9"/>
    <mergeCell ref="C9:M9"/>
    <mergeCell ref="N9:O9"/>
    <mergeCell ref="P9:Q9"/>
    <mergeCell ref="R9:S9"/>
    <mergeCell ref="T9:U9"/>
    <mergeCell ref="A8:B8"/>
    <mergeCell ref="C8:M8"/>
    <mergeCell ref="N8:O8"/>
    <mergeCell ref="P8:Q8"/>
    <mergeCell ref="R8:S8"/>
    <mergeCell ref="T8:U8"/>
    <mergeCell ref="V9:AF9"/>
    <mergeCell ref="AG9:AH9"/>
    <mergeCell ref="AI9:AJ9"/>
    <mergeCell ref="AK9:AL9"/>
    <mergeCell ref="AK10:AL10"/>
    <mergeCell ref="A11:B11"/>
    <mergeCell ref="C11:M11"/>
    <mergeCell ref="N11:O11"/>
    <mergeCell ref="P11:Q11"/>
    <mergeCell ref="R11:S11"/>
    <mergeCell ref="T11:U11"/>
    <mergeCell ref="V11:AF11"/>
    <mergeCell ref="AG11:AH11"/>
    <mergeCell ref="AI11:AJ11"/>
    <mergeCell ref="AK11:AL11"/>
    <mergeCell ref="A10:B10"/>
    <mergeCell ref="C10:M10"/>
    <mergeCell ref="N10:O10"/>
    <mergeCell ref="P10:Q10"/>
    <mergeCell ref="R10:S10"/>
    <mergeCell ref="T10:U10"/>
    <mergeCell ref="V10:AF10"/>
    <mergeCell ref="AG10:AH10"/>
    <mergeCell ref="AI10:AJ10"/>
    <mergeCell ref="AK12:AL12"/>
    <mergeCell ref="A13:B13"/>
    <mergeCell ref="C13:M13"/>
    <mergeCell ref="N13:O13"/>
    <mergeCell ref="P13:Q13"/>
    <mergeCell ref="R13:S13"/>
    <mergeCell ref="T13:U13"/>
    <mergeCell ref="V13:AF13"/>
    <mergeCell ref="AG13:AH13"/>
    <mergeCell ref="AI13:AJ13"/>
    <mergeCell ref="AK13:AL13"/>
    <mergeCell ref="A12:B12"/>
    <mergeCell ref="C12:M12"/>
    <mergeCell ref="N12:O12"/>
    <mergeCell ref="P12:Q12"/>
    <mergeCell ref="R12:S12"/>
    <mergeCell ref="T12:U12"/>
    <mergeCell ref="V12:AF12"/>
    <mergeCell ref="AG12:AH12"/>
    <mergeCell ref="AI12:AJ12"/>
    <mergeCell ref="AK14:AL14"/>
    <mergeCell ref="A15:B15"/>
    <mergeCell ref="C15:M15"/>
    <mergeCell ref="N15:O15"/>
    <mergeCell ref="P15:Q15"/>
    <mergeCell ref="R15:S15"/>
    <mergeCell ref="T15:U15"/>
    <mergeCell ref="V15:AF15"/>
    <mergeCell ref="AG15:AH15"/>
    <mergeCell ref="AI15:AJ15"/>
    <mergeCell ref="AK15:AL15"/>
    <mergeCell ref="A14:B14"/>
    <mergeCell ref="C14:M14"/>
    <mergeCell ref="N14:O14"/>
    <mergeCell ref="P14:Q14"/>
    <mergeCell ref="R14:S14"/>
    <mergeCell ref="T14:U14"/>
    <mergeCell ref="V14:AF14"/>
    <mergeCell ref="AG14:AH14"/>
    <mergeCell ref="AI14:AJ14"/>
    <mergeCell ref="AK16:AL16"/>
    <mergeCell ref="A17:B17"/>
    <mergeCell ref="C17:M17"/>
    <mergeCell ref="N17:O17"/>
    <mergeCell ref="P17:Q17"/>
    <mergeCell ref="R17:S17"/>
    <mergeCell ref="T17:U17"/>
    <mergeCell ref="V17:AF17"/>
    <mergeCell ref="AG17:AH17"/>
    <mergeCell ref="AI17:AJ17"/>
    <mergeCell ref="AK17:AL17"/>
    <mergeCell ref="A16:B16"/>
    <mergeCell ref="C16:M16"/>
    <mergeCell ref="N16:O16"/>
    <mergeCell ref="P16:Q16"/>
    <mergeCell ref="R16:S16"/>
    <mergeCell ref="T16:U16"/>
    <mergeCell ref="V16:AF16"/>
    <mergeCell ref="AG16:AH16"/>
    <mergeCell ref="AI16:AJ16"/>
    <mergeCell ref="AK18:AL18"/>
    <mergeCell ref="A19:B19"/>
    <mergeCell ref="C19:M19"/>
    <mergeCell ref="N19:O19"/>
    <mergeCell ref="P19:Q19"/>
    <mergeCell ref="R19:S19"/>
    <mergeCell ref="T19:U19"/>
    <mergeCell ref="V19:AF19"/>
    <mergeCell ref="AG19:AH19"/>
    <mergeCell ref="AI19:AJ19"/>
    <mergeCell ref="AK19:AL19"/>
    <mergeCell ref="A18:B18"/>
    <mergeCell ref="C18:M18"/>
    <mergeCell ref="N18:O18"/>
    <mergeCell ref="P18:Q18"/>
    <mergeCell ref="R18:S18"/>
    <mergeCell ref="T18:U18"/>
    <mergeCell ref="V18:AF18"/>
    <mergeCell ref="AG18:AH18"/>
    <mergeCell ref="AI18:AJ18"/>
    <mergeCell ref="AK20:AL20"/>
    <mergeCell ref="A21:B21"/>
    <mergeCell ref="C21:M21"/>
    <mergeCell ref="N21:O21"/>
    <mergeCell ref="P21:Q21"/>
    <mergeCell ref="R21:S21"/>
    <mergeCell ref="T21:U21"/>
    <mergeCell ref="V21:AF21"/>
    <mergeCell ref="AG21:AH21"/>
    <mergeCell ref="AI21:AJ21"/>
    <mergeCell ref="AK21:AL21"/>
    <mergeCell ref="A20:B20"/>
    <mergeCell ref="C20:M20"/>
    <mergeCell ref="N20:O20"/>
    <mergeCell ref="P20:Q20"/>
    <mergeCell ref="R20:S20"/>
    <mergeCell ref="T20:U20"/>
    <mergeCell ref="V20:AF20"/>
    <mergeCell ref="AG20:AH20"/>
    <mergeCell ref="AI20:AJ20"/>
    <mergeCell ref="AK22:AL22"/>
    <mergeCell ref="A23:B23"/>
    <mergeCell ref="C23:M23"/>
    <mergeCell ref="N23:O23"/>
    <mergeCell ref="P23:Q23"/>
    <mergeCell ref="R23:S23"/>
    <mergeCell ref="T23:U23"/>
    <mergeCell ref="V23:AF23"/>
    <mergeCell ref="AG23:AH23"/>
    <mergeCell ref="AI23:AJ23"/>
    <mergeCell ref="AK23:AL23"/>
    <mergeCell ref="A22:B22"/>
    <mergeCell ref="C22:M22"/>
    <mergeCell ref="N22:O22"/>
    <mergeCell ref="P22:Q22"/>
    <mergeCell ref="R22:S22"/>
    <mergeCell ref="T22:U22"/>
    <mergeCell ref="V22:AF22"/>
    <mergeCell ref="AG22:AH22"/>
    <mergeCell ref="AI22:AJ22"/>
    <mergeCell ref="AK24:AL24"/>
    <mergeCell ref="A25:B25"/>
    <mergeCell ref="C25:M25"/>
    <mergeCell ref="N25:O25"/>
    <mergeCell ref="P25:Q25"/>
    <mergeCell ref="R25:S25"/>
    <mergeCell ref="T25:U25"/>
    <mergeCell ref="V25:AF25"/>
    <mergeCell ref="AG25:AH25"/>
    <mergeCell ref="AI25:AJ25"/>
    <mergeCell ref="AK25:AL25"/>
    <mergeCell ref="A24:B24"/>
    <mergeCell ref="C24:M24"/>
    <mergeCell ref="N24:O24"/>
    <mergeCell ref="P24:Q24"/>
    <mergeCell ref="R24:S24"/>
    <mergeCell ref="T24:U24"/>
    <mergeCell ref="V24:AF24"/>
    <mergeCell ref="AG24:AH24"/>
    <mergeCell ref="AI24:AJ24"/>
    <mergeCell ref="AK26:AL26"/>
    <mergeCell ref="A27:B27"/>
    <mergeCell ref="C27:M27"/>
    <mergeCell ref="N27:O27"/>
    <mergeCell ref="P27:Q27"/>
    <mergeCell ref="R27:S27"/>
    <mergeCell ref="T27:U27"/>
    <mergeCell ref="V27:AF27"/>
    <mergeCell ref="AG27:AH27"/>
    <mergeCell ref="AI27:AJ27"/>
    <mergeCell ref="AK27:AL27"/>
    <mergeCell ref="A26:B26"/>
    <mergeCell ref="C26:M26"/>
    <mergeCell ref="N26:O26"/>
    <mergeCell ref="P26:Q26"/>
    <mergeCell ref="R26:S26"/>
    <mergeCell ref="T26:U26"/>
    <mergeCell ref="V26:AF26"/>
    <mergeCell ref="AG26:AH26"/>
    <mergeCell ref="AI26:AJ26"/>
    <mergeCell ref="AK28:AL28"/>
    <mergeCell ref="A29:B29"/>
    <mergeCell ref="C29:M29"/>
    <mergeCell ref="N29:O29"/>
    <mergeCell ref="P29:Q29"/>
    <mergeCell ref="R29:S29"/>
    <mergeCell ref="T29:U29"/>
    <mergeCell ref="V29:AF29"/>
    <mergeCell ref="AG29:AH29"/>
    <mergeCell ref="AI29:AJ29"/>
    <mergeCell ref="AK29:AL29"/>
    <mergeCell ref="A28:B28"/>
    <mergeCell ref="C28:M28"/>
    <mergeCell ref="N28:O28"/>
    <mergeCell ref="P28:Q28"/>
    <mergeCell ref="R28:S28"/>
    <mergeCell ref="T28:U28"/>
    <mergeCell ref="V28:AF28"/>
    <mergeCell ref="AG28:AH28"/>
    <mergeCell ref="AI28:AJ28"/>
    <mergeCell ref="AK30:AL30"/>
    <mergeCell ref="A31:B31"/>
    <mergeCell ref="C31:M31"/>
    <mergeCell ref="N31:O31"/>
    <mergeCell ref="P31:Q31"/>
    <mergeCell ref="R31:S31"/>
    <mergeCell ref="T31:U31"/>
    <mergeCell ref="V31:AF31"/>
    <mergeCell ref="AG31:AH31"/>
    <mergeCell ref="AI31:AJ31"/>
    <mergeCell ref="AK31:AL31"/>
    <mergeCell ref="A30:B30"/>
    <mergeCell ref="C30:M30"/>
    <mergeCell ref="N30:O30"/>
    <mergeCell ref="P30:Q30"/>
    <mergeCell ref="R30:S30"/>
    <mergeCell ref="T30:U30"/>
    <mergeCell ref="V30:AF30"/>
    <mergeCell ref="AG30:AH30"/>
    <mergeCell ref="AI30:AJ30"/>
    <mergeCell ref="AG34:AH34"/>
    <mergeCell ref="AI34:AJ34"/>
    <mergeCell ref="AK32:AL32"/>
    <mergeCell ref="A33:B33"/>
    <mergeCell ref="C33:M33"/>
    <mergeCell ref="N33:O33"/>
    <mergeCell ref="P33:Q33"/>
    <mergeCell ref="R33:S33"/>
    <mergeCell ref="T33:U33"/>
    <mergeCell ref="V33:AF33"/>
    <mergeCell ref="AG33:AH33"/>
    <mergeCell ref="AI33:AJ33"/>
    <mergeCell ref="AK33:AL33"/>
    <mergeCell ref="A32:B32"/>
    <mergeCell ref="C32:M32"/>
    <mergeCell ref="N32:O32"/>
    <mergeCell ref="P32:Q32"/>
    <mergeCell ref="R32:S32"/>
    <mergeCell ref="T32:U32"/>
    <mergeCell ref="V32:AF32"/>
    <mergeCell ref="AG32:AH32"/>
    <mergeCell ref="AI32:AJ32"/>
    <mergeCell ref="P36:Q36"/>
    <mergeCell ref="R36:S36"/>
    <mergeCell ref="T36:U36"/>
    <mergeCell ref="V36:AF36"/>
    <mergeCell ref="AG36:AH36"/>
    <mergeCell ref="AI36:AJ36"/>
    <mergeCell ref="AK34:AL34"/>
    <mergeCell ref="A35:B35"/>
    <mergeCell ref="C35:M35"/>
    <mergeCell ref="N35:O35"/>
    <mergeCell ref="P35:Q35"/>
    <mergeCell ref="R35:S35"/>
    <mergeCell ref="T35:U35"/>
    <mergeCell ref="V35:AF35"/>
    <mergeCell ref="AG35:AH35"/>
    <mergeCell ref="AI35:AJ35"/>
    <mergeCell ref="AK35:AL35"/>
    <mergeCell ref="A34:B34"/>
    <mergeCell ref="C34:M34"/>
    <mergeCell ref="N34:O34"/>
    <mergeCell ref="P34:Q34"/>
    <mergeCell ref="R34:S34"/>
    <mergeCell ref="T34:U34"/>
    <mergeCell ref="V34:AF34"/>
    <mergeCell ref="AK36:AL36"/>
    <mergeCell ref="A37:B37"/>
    <mergeCell ref="C37:M37"/>
    <mergeCell ref="N37:O37"/>
    <mergeCell ref="P37:Q37"/>
    <mergeCell ref="R37:S37"/>
    <mergeCell ref="T37:U37"/>
    <mergeCell ref="V38:AF38"/>
    <mergeCell ref="AG38:AH38"/>
    <mergeCell ref="AI38:AJ38"/>
    <mergeCell ref="AK38:AL38"/>
    <mergeCell ref="V37:AF37"/>
    <mergeCell ref="AG37:AH37"/>
    <mergeCell ref="AI37:AJ37"/>
    <mergeCell ref="AK37:AL37"/>
    <mergeCell ref="A38:B38"/>
    <mergeCell ref="C38:M38"/>
    <mergeCell ref="N38:O38"/>
    <mergeCell ref="P38:Q38"/>
    <mergeCell ref="R38:S38"/>
    <mergeCell ref="T38:U38"/>
    <mergeCell ref="A36:B36"/>
    <mergeCell ref="C36:M36"/>
    <mergeCell ref="N36:O36"/>
  </mergeCells>
  <phoneticPr fontId="1"/>
  <conditionalFormatting sqref="Z5:AA5 AC5:AD5 AG5:AH5 AJ5:AK5 Z6:AL6">
    <cfRule type="containsBlanks" dxfId="13" priority="3">
      <formula>LEN(TRIM(Z5))=0</formula>
    </cfRule>
  </conditionalFormatting>
  <conditionalFormatting sqref="C9:S38 V9:AL38">
    <cfRule type="containsBlanks" dxfId="12" priority="1">
      <formula>LEN(TRIM(C9))=0</formula>
    </cfRule>
  </conditionalFormatting>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17</xdr:col>
                    <xdr:colOff>76200</xdr:colOff>
                    <xdr:row>8</xdr:row>
                    <xdr:rowOff>38100</xdr:rowOff>
                  </from>
                  <to>
                    <xdr:col>18</xdr:col>
                    <xdr:colOff>142875</xdr:colOff>
                    <xdr:row>8</xdr:row>
                    <xdr:rowOff>285750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17</xdr:col>
                    <xdr:colOff>76200</xdr:colOff>
                    <xdr:row>9</xdr:row>
                    <xdr:rowOff>38100</xdr:rowOff>
                  </from>
                  <to>
                    <xdr:col>18</xdr:col>
                    <xdr:colOff>142875</xdr:colOff>
                    <xdr:row>9</xdr:row>
                    <xdr:rowOff>285750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17</xdr:col>
                    <xdr:colOff>76200</xdr:colOff>
                    <xdr:row>10</xdr:row>
                    <xdr:rowOff>38100</xdr:rowOff>
                  </from>
                  <to>
                    <xdr:col>18</xdr:col>
                    <xdr:colOff>142875</xdr:colOff>
                    <xdr:row>10</xdr:row>
                    <xdr:rowOff>285750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17</xdr:col>
                    <xdr:colOff>76200</xdr:colOff>
                    <xdr:row>11</xdr:row>
                    <xdr:rowOff>38100</xdr:rowOff>
                  </from>
                  <to>
                    <xdr:col>18</xdr:col>
                    <xdr:colOff>142875</xdr:colOff>
                    <xdr:row>11</xdr:row>
                    <xdr:rowOff>285750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17</xdr:col>
                    <xdr:colOff>76200</xdr:colOff>
                    <xdr:row>12</xdr:row>
                    <xdr:rowOff>38100</xdr:rowOff>
                  </from>
                  <to>
                    <xdr:col>18</xdr:col>
                    <xdr:colOff>142875</xdr:colOff>
                    <xdr:row>12</xdr:row>
                    <xdr:rowOff>285750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17</xdr:col>
                    <xdr:colOff>76200</xdr:colOff>
                    <xdr:row>13</xdr:row>
                    <xdr:rowOff>38100</xdr:rowOff>
                  </from>
                  <to>
                    <xdr:col>18</xdr:col>
                    <xdr:colOff>142875</xdr:colOff>
                    <xdr:row>13</xdr:row>
                    <xdr:rowOff>285750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17</xdr:col>
                    <xdr:colOff>76200</xdr:colOff>
                    <xdr:row>14</xdr:row>
                    <xdr:rowOff>38100</xdr:rowOff>
                  </from>
                  <to>
                    <xdr:col>18</xdr:col>
                    <xdr:colOff>142875</xdr:colOff>
                    <xdr:row>14</xdr:row>
                    <xdr:rowOff>285750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17</xdr:col>
                    <xdr:colOff>76200</xdr:colOff>
                    <xdr:row>15</xdr:row>
                    <xdr:rowOff>38100</xdr:rowOff>
                  </from>
                  <to>
                    <xdr:col>18</xdr:col>
                    <xdr:colOff>142875</xdr:colOff>
                    <xdr:row>15</xdr:row>
                    <xdr:rowOff>285750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17</xdr:col>
                    <xdr:colOff>76200</xdr:colOff>
                    <xdr:row>16</xdr:row>
                    <xdr:rowOff>38100</xdr:rowOff>
                  </from>
                  <to>
                    <xdr:col>18</xdr:col>
                    <xdr:colOff>142875</xdr:colOff>
                    <xdr:row>16</xdr:row>
                    <xdr:rowOff>285750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17</xdr:col>
                    <xdr:colOff>76200</xdr:colOff>
                    <xdr:row>17</xdr:row>
                    <xdr:rowOff>38100</xdr:rowOff>
                  </from>
                  <to>
                    <xdr:col>18</xdr:col>
                    <xdr:colOff>142875</xdr:colOff>
                    <xdr:row>17</xdr:row>
                    <xdr:rowOff>285750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17</xdr:col>
                    <xdr:colOff>76200</xdr:colOff>
                    <xdr:row>18</xdr:row>
                    <xdr:rowOff>38100</xdr:rowOff>
                  </from>
                  <to>
                    <xdr:col>18</xdr:col>
                    <xdr:colOff>142875</xdr:colOff>
                    <xdr:row>18</xdr:row>
                    <xdr:rowOff>285750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17</xdr:col>
                    <xdr:colOff>76200</xdr:colOff>
                    <xdr:row>19</xdr:row>
                    <xdr:rowOff>38100</xdr:rowOff>
                  </from>
                  <to>
                    <xdr:col>18</xdr:col>
                    <xdr:colOff>142875</xdr:colOff>
                    <xdr:row>19</xdr:row>
                    <xdr:rowOff>285750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17</xdr:col>
                    <xdr:colOff>76200</xdr:colOff>
                    <xdr:row>20</xdr:row>
                    <xdr:rowOff>38100</xdr:rowOff>
                  </from>
                  <to>
                    <xdr:col>18</xdr:col>
                    <xdr:colOff>142875</xdr:colOff>
                    <xdr:row>20</xdr:row>
                    <xdr:rowOff>285750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17</xdr:col>
                    <xdr:colOff>76200</xdr:colOff>
                    <xdr:row>21</xdr:row>
                    <xdr:rowOff>38100</xdr:rowOff>
                  </from>
                  <to>
                    <xdr:col>18</xdr:col>
                    <xdr:colOff>142875</xdr:colOff>
                    <xdr:row>21</xdr:row>
                    <xdr:rowOff>285750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17</xdr:col>
                    <xdr:colOff>76200</xdr:colOff>
                    <xdr:row>22</xdr:row>
                    <xdr:rowOff>38100</xdr:rowOff>
                  </from>
                  <to>
                    <xdr:col>18</xdr:col>
                    <xdr:colOff>142875</xdr:colOff>
                    <xdr:row>22</xdr:row>
                    <xdr:rowOff>285750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17</xdr:col>
                    <xdr:colOff>76200</xdr:colOff>
                    <xdr:row>23</xdr:row>
                    <xdr:rowOff>38100</xdr:rowOff>
                  </from>
                  <to>
                    <xdr:col>18</xdr:col>
                    <xdr:colOff>142875</xdr:colOff>
                    <xdr:row>23</xdr:row>
                    <xdr:rowOff>285750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17</xdr:col>
                    <xdr:colOff>76200</xdr:colOff>
                    <xdr:row>24</xdr:row>
                    <xdr:rowOff>38100</xdr:rowOff>
                  </from>
                  <to>
                    <xdr:col>18</xdr:col>
                    <xdr:colOff>142875</xdr:colOff>
                    <xdr:row>24</xdr:row>
                    <xdr:rowOff>285750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17</xdr:col>
                    <xdr:colOff>76200</xdr:colOff>
                    <xdr:row>25</xdr:row>
                    <xdr:rowOff>38100</xdr:rowOff>
                  </from>
                  <to>
                    <xdr:col>18</xdr:col>
                    <xdr:colOff>142875</xdr:colOff>
                    <xdr:row>25</xdr:row>
                    <xdr:rowOff>285750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17</xdr:col>
                    <xdr:colOff>76200</xdr:colOff>
                    <xdr:row>26</xdr:row>
                    <xdr:rowOff>38100</xdr:rowOff>
                  </from>
                  <to>
                    <xdr:col>18</xdr:col>
                    <xdr:colOff>142875</xdr:colOff>
                    <xdr:row>26</xdr:row>
                    <xdr:rowOff>285750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17</xdr:col>
                    <xdr:colOff>76200</xdr:colOff>
                    <xdr:row>27</xdr:row>
                    <xdr:rowOff>38100</xdr:rowOff>
                  </from>
                  <to>
                    <xdr:col>18</xdr:col>
                    <xdr:colOff>142875</xdr:colOff>
                    <xdr:row>27</xdr:row>
                    <xdr:rowOff>285750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17</xdr:col>
                    <xdr:colOff>76200</xdr:colOff>
                    <xdr:row>28</xdr:row>
                    <xdr:rowOff>38100</xdr:rowOff>
                  </from>
                  <to>
                    <xdr:col>18</xdr:col>
                    <xdr:colOff>142875</xdr:colOff>
                    <xdr:row>28</xdr:row>
                    <xdr:rowOff>285750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17</xdr:col>
                    <xdr:colOff>76200</xdr:colOff>
                    <xdr:row>29</xdr:row>
                    <xdr:rowOff>38100</xdr:rowOff>
                  </from>
                  <to>
                    <xdr:col>18</xdr:col>
                    <xdr:colOff>142875</xdr:colOff>
                    <xdr:row>29</xdr:row>
                    <xdr:rowOff>285750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17</xdr:col>
                    <xdr:colOff>76200</xdr:colOff>
                    <xdr:row>30</xdr:row>
                    <xdr:rowOff>38100</xdr:rowOff>
                  </from>
                  <to>
                    <xdr:col>18</xdr:col>
                    <xdr:colOff>142875</xdr:colOff>
                    <xdr:row>30</xdr:row>
                    <xdr:rowOff>285750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17</xdr:col>
                    <xdr:colOff>76200</xdr:colOff>
                    <xdr:row>31</xdr:row>
                    <xdr:rowOff>38100</xdr:rowOff>
                  </from>
                  <to>
                    <xdr:col>18</xdr:col>
                    <xdr:colOff>142875</xdr:colOff>
                    <xdr:row>31</xdr:row>
                    <xdr:rowOff>285750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17</xdr:col>
                    <xdr:colOff>76200</xdr:colOff>
                    <xdr:row>32</xdr:row>
                    <xdr:rowOff>38100</xdr:rowOff>
                  </from>
                  <to>
                    <xdr:col>18</xdr:col>
                    <xdr:colOff>142875</xdr:colOff>
                    <xdr:row>32</xdr:row>
                    <xdr:rowOff>285750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17</xdr:col>
                    <xdr:colOff>76200</xdr:colOff>
                    <xdr:row>33</xdr:row>
                    <xdr:rowOff>38100</xdr:rowOff>
                  </from>
                  <to>
                    <xdr:col>18</xdr:col>
                    <xdr:colOff>142875</xdr:colOff>
                    <xdr:row>33</xdr:row>
                    <xdr:rowOff>285750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17</xdr:col>
                    <xdr:colOff>76200</xdr:colOff>
                    <xdr:row>34</xdr:row>
                    <xdr:rowOff>38100</xdr:rowOff>
                  </from>
                  <to>
                    <xdr:col>18</xdr:col>
                    <xdr:colOff>142875</xdr:colOff>
                    <xdr:row>34</xdr:row>
                    <xdr:rowOff>285750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17</xdr:col>
                    <xdr:colOff>76200</xdr:colOff>
                    <xdr:row>35</xdr:row>
                    <xdr:rowOff>38100</xdr:rowOff>
                  </from>
                  <to>
                    <xdr:col>18</xdr:col>
                    <xdr:colOff>142875</xdr:colOff>
                    <xdr:row>35</xdr:row>
                    <xdr:rowOff>285750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17</xdr:col>
                    <xdr:colOff>76200</xdr:colOff>
                    <xdr:row>36</xdr:row>
                    <xdr:rowOff>38100</xdr:rowOff>
                  </from>
                  <to>
                    <xdr:col>18</xdr:col>
                    <xdr:colOff>142875</xdr:colOff>
                    <xdr:row>36</xdr:row>
                    <xdr:rowOff>285750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17</xdr:col>
                    <xdr:colOff>76200</xdr:colOff>
                    <xdr:row>37</xdr:row>
                    <xdr:rowOff>38100</xdr:rowOff>
                  </from>
                  <to>
                    <xdr:col>18</xdr:col>
                    <xdr:colOff>142875</xdr:colOff>
                    <xdr:row>37</xdr:row>
                    <xdr:rowOff>285750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36</xdr:col>
                    <xdr:colOff>76200</xdr:colOff>
                    <xdr:row>8</xdr:row>
                    <xdr:rowOff>38100</xdr:rowOff>
                  </from>
                  <to>
                    <xdr:col>37</xdr:col>
                    <xdr:colOff>142875</xdr:colOff>
                    <xdr:row>8</xdr:row>
                    <xdr:rowOff>285750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36</xdr:col>
                    <xdr:colOff>76200</xdr:colOff>
                    <xdr:row>9</xdr:row>
                    <xdr:rowOff>38100</xdr:rowOff>
                  </from>
                  <to>
                    <xdr:col>37</xdr:col>
                    <xdr:colOff>142875</xdr:colOff>
                    <xdr:row>9</xdr:row>
                    <xdr:rowOff>285750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36</xdr:col>
                    <xdr:colOff>76200</xdr:colOff>
                    <xdr:row>10</xdr:row>
                    <xdr:rowOff>38100</xdr:rowOff>
                  </from>
                  <to>
                    <xdr:col>37</xdr:col>
                    <xdr:colOff>142875</xdr:colOff>
                    <xdr:row>10</xdr:row>
                    <xdr:rowOff>285750</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36</xdr:col>
                    <xdr:colOff>76200</xdr:colOff>
                    <xdr:row>11</xdr:row>
                    <xdr:rowOff>38100</xdr:rowOff>
                  </from>
                  <to>
                    <xdr:col>37</xdr:col>
                    <xdr:colOff>142875</xdr:colOff>
                    <xdr:row>11</xdr:row>
                    <xdr:rowOff>285750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36</xdr:col>
                    <xdr:colOff>76200</xdr:colOff>
                    <xdr:row>12</xdr:row>
                    <xdr:rowOff>38100</xdr:rowOff>
                  </from>
                  <to>
                    <xdr:col>37</xdr:col>
                    <xdr:colOff>142875</xdr:colOff>
                    <xdr:row>12</xdr:row>
                    <xdr:rowOff>285750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36</xdr:col>
                    <xdr:colOff>76200</xdr:colOff>
                    <xdr:row>13</xdr:row>
                    <xdr:rowOff>38100</xdr:rowOff>
                  </from>
                  <to>
                    <xdr:col>37</xdr:col>
                    <xdr:colOff>142875</xdr:colOff>
                    <xdr:row>13</xdr:row>
                    <xdr:rowOff>285750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36</xdr:col>
                    <xdr:colOff>76200</xdr:colOff>
                    <xdr:row>14</xdr:row>
                    <xdr:rowOff>38100</xdr:rowOff>
                  </from>
                  <to>
                    <xdr:col>37</xdr:col>
                    <xdr:colOff>142875</xdr:colOff>
                    <xdr:row>14</xdr:row>
                    <xdr:rowOff>285750</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36</xdr:col>
                    <xdr:colOff>76200</xdr:colOff>
                    <xdr:row>15</xdr:row>
                    <xdr:rowOff>38100</xdr:rowOff>
                  </from>
                  <to>
                    <xdr:col>37</xdr:col>
                    <xdr:colOff>142875</xdr:colOff>
                    <xdr:row>15</xdr:row>
                    <xdr:rowOff>285750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36</xdr:col>
                    <xdr:colOff>76200</xdr:colOff>
                    <xdr:row>16</xdr:row>
                    <xdr:rowOff>38100</xdr:rowOff>
                  </from>
                  <to>
                    <xdr:col>37</xdr:col>
                    <xdr:colOff>142875</xdr:colOff>
                    <xdr:row>16</xdr:row>
                    <xdr:rowOff>285750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36</xdr:col>
                    <xdr:colOff>76200</xdr:colOff>
                    <xdr:row>17</xdr:row>
                    <xdr:rowOff>38100</xdr:rowOff>
                  </from>
                  <to>
                    <xdr:col>37</xdr:col>
                    <xdr:colOff>142875</xdr:colOff>
                    <xdr:row>17</xdr:row>
                    <xdr:rowOff>285750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36</xdr:col>
                    <xdr:colOff>76200</xdr:colOff>
                    <xdr:row>18</xdr:row>
                    <xdr:rowOff>38100</xdr:rowOff>
                  </from>
                  <to>
                    <xdr:col>37</xdr:col>
                    <xdr:colOff>142875</xdr:colOff>
                    <xdr:row>18</xdr:row>
                    <xdr:rowOff>285750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36</xdr:col>
                    <xdr:colOff>76200</xdr:colOff>
                    <xdr:row>19</xdr:row>
                    <xdr:rowOff>38100</xdr:rowOff>
                  </from>
                  <to>
                    <xdr:col>37</xdr:col>
                    <xdr:colOff>142875</xdr:colOff>
                    <xdr:row>19</xdr:row>
                    <xdr:rowOff>285750</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36</xdr:col>
                    <xdr:colOff>76200</xdr:colOff>
                    <xdr:row>20</xdr:row>
                    <xdr:rowOff>38100</xdr:rowOff>
                  </from>
                  <to>
                    <xdr:col>37</xdr:col>
                    <xdr:colOff>142875</xdr:colOff>
                    <xdr:row>20</xdr:row>
                    <xdr:rowOff>285750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36</xdr:col>
                    <xdr:colOff>76200</xdr:colOff>
                    <xdr:row>21</xdr:row>
                    <xdr:rowOff>38100</xdr:rowOff>
                  </from>
                  <to>
                    <xdr:col>37</xdr:col>
                    <xdr:colOff>142875</xdr:colOff>
                    <xdr:row>21</xdr:row>
                    <xdr:rowOff>285750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36</xdr:col>
                    <xdr:colOff>76200</xdr:colOff>
                    <xdr:row>22</xdr:row>
                    <xdr:rowOff>38100</xdr:rowOff>
                  </from>
                  <to>
                    <xdr:col>37</xdr:col>
                    <xdr:colOff>142875</xdr:colOff>
                    <xdr:row>22</xdr:row>
                    <xdr:rowOff>285750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36</xdr:col>
                    <xdr:colOff>76200</xdr:colOff>
                    <xdr:row>23</xdr:row>
                    <xdr:rowOff>38100</xdr:rowOff>
                  </from>
                  <to>
                    <xdr:col>37</xdr:col>
                    <xdr:colOff>142875</xdr:colOff>
                    <xdr:row>23</xdr:row>
                    <xdr:rowOff>285750</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36</xdr:col>
                    <xdr:colOff>76200</xdr:colOff>
                    <xdr:row>24</xdr:row>
                    <xdr:rowOff>38100</xdr:rowOff>
                  </from>
                  <to>
                    <xdr:col>37</xdr:col>
                    <xdr:colOff>142875</xdr:colOff>
                    <xdr:row>24</xdr:row>
                    <xdr:rowOff>285750</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36</xdr:col>
                    <xdr:colOff>76200</xdr:colOff>
                    <xdr:row>25</xdr:row>
                    <xdr:rowOff>38100</xdr:rowOff>
                  </from>
                  <to>
                    <xdr:col>37</xdr:col>
                    <xdr:colOff>142875</xdr:colOff>
                    <xdr:row>25</xdr:row>
                    <xdr:rowOff>285750</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36</xdr:col>
                    <xdr:colOff>76200</xdr:colOff>
                    <xdr:row>26</xdr:row>
                    <xdr:rowOff>38100</xdr:rowOff>
                  </from>
                  <to>
                    <xdr:col>37</xdr:col>
                    <xdr:colOff>142875</xdr:colOff>
                    <xdr:row>26</xdr:row>
                    <xdr:rowOff>285750</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36</xdr:col>
                    <xdr:colOff>76200</xdr:colOff>
                    <xdr:row>27</xdr:row>
                    <xdr:rowOff>38100</xdr:rowOff>
                  </from>
                  <to>
                    <xdr:col>37</xdr:col>
                    <xdr:colOff>142875</xdr:colOff>
                    <xdr:row>27</xdr:row>
                    <xdr:rowOff>285750</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36</xdr:col>
                    <xdr:colOff>76200</xdr:colOff>
                    <xdr:row>28</xdr:row>
                    <xdr:rowOff>38100</xdr:rowOff>
                  </from>
                  <to>
                    <xdr:col>37</xdr:col>
                    <xdr:colOff>142875</xdr:colOff>
                    <xdr:row>28</xdr:row>
                    <xdr:rowOff>285750</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36</xdr:col>
                    <xdr:colOff>76200</xdr:colOff>
                    <xdr:row>29</xdr:row>
                    <xdr:rowOff>38100</xdr:rowOff>
                  </from>
                  <to>
                    <xdr:col>37</xdr:col>
                    <xdr:colOff>142875</xdr:colOff>
                    <xdr:row>29</xdr:row>
                    <xdr:rowOff>285750</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36</xdr:col>
                    <xdr:colOff>76200</xdr:colOff>
                    <xdr:row>30</xdr:row>
                    <xdr:rowOff>38100</xdr:rowOff>
                  </from>
                  <to>
                    <xdr:col>37</xdr:col>
                    <xdr:colOff>142875</xdr:colOff>
                    <xdr:row>30</xdr:row>
                    <xdr:rowOff>285750</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36</xdr:col>
                    <xdr:colOff>76200</xdr:colOff>
                    <xdr:row>31</xdr:row>
                    <xdr:rowOff>38100</xdr:rowOff>
                  </from>
                  <to>
                    <xdr:col>37</xdr:col>
                    <xdr:colOff>142875</xdr:colOff>
                    <xdr:row>31</xdr:row>
                    <xdr:rowOff>285750</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36</xdr:col>
                    <xdr:colOff>76200</xdr:colOff>
                    <xdr:row>32</xdr:row>
                    <xdr:rowOff>38100</xdr:rowOff>
                  </from>
                  <to>
                    <xdr:col>37</xdr:col>
                    <xdr:colOff>142875</xdr:colOff>
                    <xdr:row>32</xdr:row>
                    <xdr:rowOff>285750</xdr:rowOff>
                  </to>
                </anchor>
              </controlPr>
            </control>
          </mc:Choice>
        </mc:AlternateContent>
        <mc:AlternateContent xmlns:mc="http://schemas.openxmlformats.org/markup-compatibility/2006">
          <mc:Choice Requires="x14">
            <control shapeId="17464" r:id="rId59" name="Check Box 56">
              <controlPr defaultSize="0" autoFill="0" autoLine="0" autoPict="0">
                <anchor moveWithCells="1">
                  <from>
                    <xdr:col>36</xdr:col>
                    <xdr:colOff>76200</xdr:colOff>
                    <xdr:row>33</xdr:row>
                    <xdr:rowOff>38100</xdr:rowOff>
                  </from>
                  <to>
                    <xdr:col>37</xdr:col>
                    <xdr:colOff>142875</xdr:colOff>
                    <xdr:row>33</xdr:row>
                    <xdr:rowOff>285750</xdr:rowOff>
                  </to>
                </anchor>
              </controlPr>
            </control>
          </mc:Choice>
        </mc:AlternateContent>
        <mc:AlternateContent xmlns:mc="http://schemas.openxmlformats.org/markup-compatibility/2006">
          <mc:Choice Requires="x14">
            <control shapeId="17465" r:id="rId60" name="Check Box 57">
              <controlPr defaultSize="0" autoFill="0" autoLine="0" autoPict="0">
                <anchor moveWithCells="1">
                  <from>
                    <xdr:col>36</xdr:col>
                    <xdr:colOff>76200</xdr:colOff>
                    <xdr:row>34</xdr:row>
                    <xdr:rowOff>38100</xdr:rowOff>
                  </from>
                  <to>
                    <xdr:col>37</xdr:col>
                    <xdr:colOff>142875</xdr:colOff>
                    <xdr:row>34</xdr:row>
                    <xdr:rowOff>285750</xdr:rowOff>
                  </to>
                </anchor>
              </controlPr>
            </control>
          </mc:Choice>
        </mc:AlternateContent>
        <mc:AlternateContent xmlns:mc="http://schemas.openxmlformats.org/markup-compatibility/2006">
          <mc:Choice Requires="x14">
            <control shapeId="17466" r:id="rId61" name="Check Box 58">
              <controlPr defaultSize="0" autoFill="0" autoLine="0" autoPict="0">
                <anchor moveWithCells="1">
                  <from>
                    <xdr:col>36</xdr:col>
                    <xdr:colOff>76200</xdr:colOff>
                    <xdr:row>35</xdr:row>
                    <xdr:rowOff>38100</xdr:rowOff>
                  </from>
                  <to>
                    <xdr:col>37</xdr:col>
                    <xdr:colOff>142875</xdr:colOff>
                    <xdr:row>35</xdr:row>
                    <xdr:rowOff>285750</xdr:rowOff>
                  </to>
                </anchor>
              </controlPr>
            </control>
          </mc:Choice>
        </mc:AlternateContent>
        <mc:AlternateContent xmlns:mc="http://schemas.openxmlformats.org/markup-compatibility/2006">
          <mc:Choice Requires="x14">
            <control shapeId="17467" r:id="rId62" name="Check Box 59">
              <controlPr defaultSize="0" autoFill="0" autoLine="0" autoPict="0">
                <anchor moveWithCells="1">
                  <from>
                    <xdr:col>36</xdr:col>
                    <xdr:colOff>76200</xdr:colOff>
                    <xdr:row>36</xdr:row>
                    <xdr:rowOff>38100</xdr:rowOff>
                  </from>
                  <to>
                    <xdr:col>37</xdr:col>
                    <xdr:colOff>142875</xdr:colOff>
                    <xdr:row>36</xdr:row>
                    <xdr:rowOff>285750</xdr:rowOff>
                  </to>
                </anchor>
              </controlPr>
            </control>
          </mc:Choice>
        </mc:AlternateContent>
        <mc:AlternateContent xmlns:mc="http://schemas.openxmlformats.org/markup-compatibility/2006">
          <mc:Choice Requires="x14">
            <control shapeId="17468" r:id="rId63" name="Check Box 60">
              <controlPr defaultSize="0" autoFill="0" autoLine="0" autoPict="0">
                <anchor moveWithCells="1">
                  <from>
                    <xdr:col>36</xdr:col>
                    <xdr:colOff>76200</xdr:colOff>
                    <xdr:row>37</xdr:row>
                    <xdr:rowOff>38100</xdr:rowOff>
                  </from>
                  <to>
                    <xdr:col>37</xdr:col>
                    <xdr:colOff>142875</xdr:colOff>
                    <xdr:row>37</xdr:row>
                    <xdr:rowOff>285750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U45"/>
  <sheetViews>
    <sheetView view="pageBreakPreview" zoomScaleNormal="100" zoomScaleSheetLayoutView="100" workbookViewId="0">
      <selection activeCell="BA22" sqref="BA22"/>
    </sheetView>
  </sheetViews>
  <sheetFormatPr defaultColWidth="3.75" defaultRowHeight="18.75" x14ac:dyDescent="0.15"/>
  <cols>
    <col min="1" max="1" width="3.75" style="179"/>
    <col min="2" max="2" width="5.625" style="179" customWidth="1"/>
    <col min="3" max="3" width="5" style="179" customWidth="1"/>
    <col min="4" max="11" width="3.75" style="179"/>
    <col min="12" max="12" width="5.75" style="179" customWidth="1"/>
    <col min="13" max="20" width="3.75" style="179"/>
    <col min="21" max="21" width="5.5" style="179" customWidth="1"/>
    <col min="22" max="16384" width="3.75" style="179"/>
  </cols>
  <sheetData>
    <row r="1" spans="1:21" ht="16.149999999999999" customHeight="1" x14ac:dyDescent="0.15">
      <c r="A1" s="1579" t="s">
        <v>262</v>
      </c>
      <c r="B1" s="1579"/>
      <c r="C1" s="1579"/>
      <c r="D1" s="1579"/>
      <c r="E1" s="1579"/>
      <c r="F1" s="1579"/>
      <c r="G1" s="1579"/>
      <c r="H1" s="394"/>
      <c r="I1" s="394"/>
      <c r="J1" s="394"/>
      <c r="K1" s="394"/>
      <c r="L1" s="394"/>
      <c r="M1" s="394"/>
      <c r="N1" s="394"/>
      <c r="O1" s="394"/>
      <c r="P1" s="394"/>
      <c r="Q1" s="394"/>
      <c r="R1" s="394"/>
      <c r="S1" s="394"/>
      <c r="T1" s="394"/>
      <c r="U1" s="394"/>
    </row>
    <row r="2" spans="1:21" ht="16.149999999999999" customHeight="1" x14ac:dyDescent="0.15">
      <c r="A2" s="1579"/>
      <c r="B2" s="1579"/>
      <c r="C2" s="1579"/>
      <c r="D2" s="1579"/>
      <c r="E2" s="1579"/>
      <c r="F2" s="1579"/>
      <c r="G2" s="1579"/>
      <c r="H2" s="394"/>
      <c r="I2" s="394"/>
      <c r="J2" s="394"/>
      <c r="K2" s="394"/>
      <c r="L2" s="394"/>
      <c r="M2" s="394"/>
      <c r="N2" s="1580" t="s">
        <v>415</v>
      </c>
      <c r="O2" s="1580"/>
      <c r="P2" s="1580"/>
      <c r="Q2" s="1580"/>
      <c r="R2" s="1580"/>
      <c r="S2" s="1580"/>
      <c r="T2" s="1580"/>
      <c r="U2" s="1580"/>
    </row>
    <row r="3" spans="1:21" ht="16.149999999999999" customHeight="1" thickBot="1" x14ac:dyDescent="0.2">
      <c r="A3" s="394"/>
      <c r="B3" s="394"/>
      <c r="C3" s="394"/>
      <c r="D3" s="394"/>
      <c r="E3" s="394"/>
      <c r="F3" s="394"/>
      <c r="G3" s="394"/>
      <c r="H3" s="394"/>
      <c r="I3" s="394"/>
      <c r="J3" s="394"/>
      <c r="K3" s="394"/>
      <c r="L3" s="394"/>
      <c r="M3" s="394"/>
      <c r="N3" s="394"/>
      <c r="O3" s="394"/>
      <c r="P3" s="394"/>
      <c r="Q3" s="394"/>
      <c r="R3" s="394"/>
      <c r="S3" s="394"/>
      <c r="T3" s="394"/>
      <c r="U3" s="394"/>
    </row>
    <row r="4" spans="1:21" ht="16.149999999999999" customHeight="1" x14ac:dyDescent="0.15">
      <c r="A4" s="1581" t="s">
        <v>416</v>
      </c>
      <c r="B4" s="1547"/>
      <c r="C4" s="1548"/>
      <c r="D4" s="1582" t="s">
        <v>417</v>
      </c>
      <c r="E4" s="1583"/>
      <c r="F4" s="1584"/>
      <c r="G4" s="1584"/>
      <c r="H4" s="400" t="s">
        <v>289</v>
      </c>
      <c r="I4" s="1584"/>
      <c r="J4" s="1584"/>
      <c r="K4" s="401" t="s">
        <v>280</v>
      </c>
      <c r="L4" s="1584"/>
      <c r="M4" s="1584"/>
      <c r="N4" s="401" t="s">
        <v>281</v>
      </c>
      <c r="O4" s="401" t="s">
        <v>291</v>
      </c>
      <c r="P4" s="428"/>
      <c r="Q4" s="402" t="s">
        <v>292</v>
      </c>
      <c r="R4" s="1585"/>
      <c r="S4" s="1585"/>
      <c r="T4" s="1585"/>
      <c r="U4" s="1586"/>
    </row>
    <row r="5" spans="1:21" ht="20.25" customHeight="1" x14ac:dyDescent="0.15">
      <c r="A5" s="1511" t="s">
        <v>283</v>
      </c>
      <c r="B5" s="1512"/>
      <c r="C5" s="1513"/>
      <c r="D5" s="1550" t="str">
        <f>'01.活動日程表 '!$G$10&amp;""</f>
        <v/>
      </c>
      <c r="E5" s="1550"/>
      <c r="F5" s="1550"/>
      <c r="G5" s="1550"/>
      <c r="H5" s="1550"/>
      <c r="I5" s="1550"/>
      <c r="J5" s="1550"/>
      <c r="K5" s="1550"/>
      <c r="L5" s="1550"/>
      <c r="M5" s="1550"/>
      <c r="N5" s="1550"/>
      <c r="O5" s="1550"/>
      <c r="P5" s="1550"/>
      <c r="Q5" s="1550"/>
      <c r="R5" s="1550"/>
      <c r="S5" s="1550"/>
      <c r="T5" s="1550"/>
      <c r="U5" s="1551"/>
    </row>
    <row r="6" spans="1:21" ht="20.25" customHeight="1" thickBot="1" x14ac:dyDescent="0.2">
      <c r="A6" s="1552" t="s">
        <v>418</v>
      </c>
      <c r="B6" s="1553"/>
      <c r="C6" s="1554"/>
      <c r="D6" s="1555"/>
      <c r="E6" s="1555"/>
      <c r="F6" s="1555"/>
      <c r="G6" s="1555"/>
      <c r="H6" s="1555"/>
      <c r="I6" s="1555"/>
      <c r="J6" s="1555"/>
      <c r="K6" s="1555"/>
      <c r="L6" s="1555"/>
      <c r="M6" s="1555"/>
      <c r="N6" s="1555"/>
      <c r="O6" s="1555"/>
      <c r="P6" s="1555"/>
      <c r="Q6" s="1555"/>
      <c r="R6" s="1555"/>
      <c r="S6" s="1555"/>
      <c r="T6" s="1555"/>
      <c r="U6" s="1556"/>
    </row>
    <row r="7" spans="1:21" s="182" customFormat="1" ht="9" customHeight="1" thickBot="1" x14ac:dyDescent="0.2">
      <c r="A7" s="403"/>
      <c r="B7" s="403"/>
      <c r="C7" s="403"/>
      <c r="D7" s="403"/>
      <c r="E7" s="403"/>
      <c r="F7" s="403"/>
      <c r="G7" s="403"/>
      <c r="H7" s="403"/>
      <c r="I7" s="403"/>
      <c r="J7" s="403"/>
      <c r="K7" s="403"/>
      <c r="L7" s="403"/>
      <c r="M7" s="403"/>
      <c r="N7" s="403"/>
      <c r="O7" s="403"/>
      <c r="P7" s="403"/>
      <c r="Q7" s="403"/>
      <c r="R7" s="403"/>
      <c r="S7" s="403"/>
      <c r="T7" s="403"/>
      <c r="U7" s="403"/>
    </row>
    <row r="8" spans="1:21" ht="20.25" customHeight="1" x14ac:dyDescent="0.15">
      <c r="A8" s="1557" t="s">
        <v>567</v>
      </c>
      <c r="B8" s="1558"/>
      <c r="C8" s="1559"/>
      <c r="D8" s="1563" t="s">
        <v>302</v>
      </c>
      <c r="E8" s="1565"/>
      <c r="F8" s="1567" t="s">
        <v>280</v>
      </c>
      <c r="G8" s="1565"/>
      <c r="H8" s="1567" t="s">
        <v>281</v>
      </c>
      <c r="I8" s="1563" t="s">
        <v>419</v>
      </c>
      <c r="J8" s="1569"/>
      <c r="K8" s="1571" t="s">
        <v>420</v>
      </c>
      <c r="L8" s="1573" t="s">
        <v>421</v>
      </c>
      <c r="M8" s="1559"/>
      <c r="N8" s="1569"/>
      <c r="O8" s="1575"/>
      <c r="P8" s="1575"/>
      <c r="Q8" s="1575"/>
      <c r="R8" s="1575"/>
      <c r="S8" s="1575"/>
      <c r="T8" s="1575"/>
      <c r="U8" s="1576"/>
    </row>
    <row r="9" spans="1:21" ht="16.149999999999999" customHeight="1" thickBot="1" x14ac:dyDescent="0.2">
      <c r="A9" s="1560"/>
      <c r="B9" s="1561"/>
      <c r="C9" s="1562"/>
      <c r="D9" s="1564"/>
      <c r="E9" s="1566"/>
      <c r="F9" s="1568"/>
      <c r="G9" s="1566"/>
      <c r="H9" s="1568"/>
      <c r="I9" s="1564"/>
      <c r="J9" s="1570"/>
      <c r="K9" s="1572"/>
      <c r="L9" s="1574"/>
      <c r="M9" s="1562"/>
      <c r="N9" s="1570"/>
      <c r="O9" s="1577"/>
      <c r="P9" s="1577"/>
      <c r="Q9" s="1577"/>
      <c r="R9" s="1577"/>
      <c r="S9" s="1577"/>
      <c r="T9" s="1577"/>
      <c r="U9" s="1578"/>
    </row>
    <row r="10" spans="1:21" s="474" customFormat="1" ht="16.149999999999999" customHeight="1" thickBot="1" x14ac:dyDescent="0.2">
      <c r="A10" s="1593"/>
      <c r="B10" s="1593"/>
      <c r="C10" s="1593"/>
      <c r="D10" s="1593"/>
      <c r="E10" s="1593"/>
      <c r="F10" s="1593"/>
      <c r="G10" s="1593"/>
      <c r="H10" s="1593"/>
      <c r="I10" s="1593"/>
      <c r="J10" s="1593"/>
      <c r="K10" s="1593"/>
      <c r="L10" s="1593"/>
      <c r="M10" s="1593"/>
      <c r="N10" s="1593"/>
      <c r="O10" s="1593"/>
      <c r="P10" s="1593"/>
      <c r="Q10" s="1593"/>
      <c r="R10" s="1593"/>
      <c r="S10" s="1593"/>
      <c r="T10" s="1593"/>
      <c r="U10" s="1593"/>
    </row>
    <row r="11" spans="1:21" s="182" customFormat="1" ht="18.75" customHeight="1" x14ac:dyDescent="0.15">
      <c r="A11" s="1587" t="s">
        <v>560</v>
      </c>
      <c r="B11" s="1588"/>
      <c r="C11" s="1588"/>
      <c r="D11" s="183" t="s">
        <v>422</v>
      </c>
      <c r="E11" s="1594"/>
      <c r="F11" s="1595"/>
      <c r="G11" s="1595"/>
      <c r="H11" s="1595"/>
      <c r="I11" s="1599" t="s">
        <v>572</v>
      </c>
      <c r="J11" s="1602"/>
      <c r="K11" s="1602"/>
      <c r="L11" s="1603"/>
      <c r="M11" s="478" t="s">
        <v>565</v>
      </c>
      <c r="N11" s="1594"/>
      <c r="O11" s="1595"/>
      <c r="P11" s="1595"/>
      <c r="Q11" s="1595"/>
      <c r="R11" s="1599" t="s">
        <v>573</v>
      </c>
      <c r="S11" s="1602"/>
      <c r="T11" s="1602"/>
      <c r="U11" s="1608"/>
    </row>
    <row r="12" spans="1:21" s="182" customFormat="1" ht="18.75" customHeight="1" x14ac:dyDescent="0.15">
      <c r="A12" s="1589"/>
      <c r="B12" s="1590"/>
      <c r="C12" s="1590"/>
      <c r="D12" s="473" t="s">
        <v>423</v>
      </c>
      <c r="E12" s="1596"/>
      <c r="F12" s="1542"/>
      <c r="G12" s="1542"/>
      <c r="H12" s="1542"/>
      <c r="I12" s="1600"/>
      <c r="J12" s="1604"/>
      <c r="K12" s="1604"/>
      <c r="L12" s="1605"/>
      <c r="M12" s="476" t="s">
        <v>566</v>
      </c>
      <c r="N12" s="1609"/>
      <c r="O12" s="1610"/>
      <c r="P12" s="1610"/>
      <c r="Q12" s="1610"/>
      <c r="R12" s="1600"/>
      <c r="S12" s="1604"/>
      <c r="T12" s="1604"/>
      <c r="U12" s="1611"/>
    </row>
    <row r="13" spans="1:21" s="182" customFormat="1" ht="16.149999999999999" customHeight="1" x14ac:dyDescent="0.15">
      <c r="A13" s="1589"/>
      <c r="B13" s="1590"/>
      <c r="C13" s="1590"/>
      <c r="D13" s="476" t="s">
        <v>424</v>
      </c>
      <c r="E13" s="1597"/>
      <c r="F13" s="1598"/>
      <c r="G13" s="1598"/>
      <c r="H13" s="1598"/>
      <c r="I13" s="1600"/>
      <c r="J13" s="1604"/>
      <c r="K13" s="1604"/>
      <c r="L13" s="1605"/>
      <c r="M13" s="476" t="s">
        <v>569</v>
      </c>
      <c r="N13" s="1612"/>
      <c r="O13" s="1613"/>
      <c r="P13" s="1613"/>
      <c r="Q13" s="1613"/>
      <c r="R13" s="1600"/>
      <c r="S13" s="1604"/>
      <c r="T13" s="1604"/>
      <c r="U13" s="1611"/>
    </row>
    <row r="14" spans="1:21" s="182" customFormat="1" x14ac:dyDescent="0.15">
      <c r="A14" s="1589"/>
      <c r="B14" s="1590"/>
      <c r="C14" s="1590"/>
      <c r="D14" s="476" t="s">
        <v>563</v>
      </c>
      <c r="E14" s="1596"/>
      <c r="F14" s="1542"/>
      <c r="G14" s="1542"/>
      <c r="H14" s="1542"/>
      <c r="I14" s="1600"/>
      <c r="J14" s="1604"/>
      <c r="K14" s="1604"/>
      <c r="L14" s="1605"/>
      <c r="M14" s="473" t="s">
        <v>570</v>
      </c>
      <c r="N14" s="1609"/>
      <c r="O14" s="1610"/>
      <c r="P14" s="1610"/>
      <c r="Q14" s="1610"/>
      <c r="R14" s="1600"/>
      <c r="S14" s="1604"/>
      <c r="T14" s="1604"/>
      <c r="U14" s="1611"/>
    </row>
    <row r="15" spans="1:21" ht="19.5" thickBot="1" x14ac:dyDescent="0.2">
      <c r="A15" s="1591"/>
      <c r="B15" s="1592"/>
      <c r="C15" s="1592"/>
      <c r="D15" s="479" t="s">
        <v>564</v>
      </c>
      <c r="E15" s="1570"/>
      <c r="F15" s="1577"/>
      <c r="G15" s="1577"/>
      <c r="H15" s="1577"/>
      <c r="I15" s="1601"/>
      <c r="J15" s="1606"/>
      <c r="K15" s="1606"/>
      <c r="L15" s="1607"/>
      <c r="M15" s="485" t="s">
        <v>571</v>
      </c>
      <c r="N15" s="1614"/>
      <c r="O15" s="1615"/>
      <c r="P15" s="1615"/>
      <c r="Q15" s="1615"/>
      <c r="R15" s="1601"/>
      <c r="S15" s="1606"/>
      <c r="T15" s="1606"/>
      <c r="U15" s="1616"/>
    </row>
    <row r="16" spans="1:21" ht="19.5" thickBot="1" x14ac:dyDescent="0.2"/>
    <row r="17" spans="1:21" ht="16.149999999999999" customHeight="1" x14ac:dyDescent="0.15">
      <c r="A17" s="1489" t="s">
        <v>425</v>
      </c>
      <c r="B17" s="1490"/>
      <c r="C17" s="1491"/>
      <c r="D17" s="1546" t="s">
        <v>426</v>
      </c>
      <c r="E17" s="1547"/>
      <c r="F17" s="1547"/>
      <c r="G17" s="1548"/>
      <c r="H17" s="1549"/>
      <c r="I17" s="1549"/>
      <c r="J17" s="486" t="s">
        <v>420</v>
      </c>
      <c r="K17" s="1546" t="s">
        <v>568</v>
      </c>
      <c r="L17" s="1547"/>
      <c r="M17" s="1547"/>
      <c r="N17" s="1548"/>
      <c r="O17" s="1549"/>
      <c r="P17" s="1549"/>
      <c r="Q17" s="486" t="s">
        <v>420</v>
      </c>
      <c r="R17" s="1617" t="s">
        <v>311</v>
      </c>
      <c r="S17" s="1619">
        <f>SUM(H17,H18,O17,O18)</f>
        <v>0</v>
      </c>
      <c r="T17" s="1619"/>
      <c r="U17" s="1621" t="s">
        <v>420</v>
      </c>
    </row>
    <row r="18" spans="1:21" ht="16.149999999999999" customHeight="1" x14ac:dyDescent="0.15">
      <c r="A18" s="1514"/>
      <c r="B18" s="1515"/>
      <c r="C18" s="1516"/>
      <c r="D18" s="1539" t="s">
        <v>427</v>
      </c>
      <c r="E18" s="1540"/>
      <c r="F18" s="1540"/>
      <c r="G18" s="1541"/>
      <c r="H18" s="1542"/>
      <c r="I18" s="1542"/>
      <c r="J18" s="184" t="s">
        <v>420</v>
      </c>
      <c r="K18" s="1539" t="s">
        <v>428</v>
      </c>
      <c r="L18" s="1540"/>
      <c r="M18" s="1540"/>
      <c r="N18" s="1541"/>
      <c r="O18" s="1542"/>
      <c r="P18" s="1542"/>
      <c r="Q18" s="184" t="s">
        <v>420</v>
      </c>
      <c r="R18" s="1618"/>
      <c r="S18" s="1620"/>
      <c r="T18" s="1620"/>
      <c r="U18" s="1622"/>
    </row>
    <row r="19" spans="1:21" ht="20.25" customHeight="1" x14ac:dyDescent="0.15">
      <c r="A19" s="1524" t="s">
        <v>505</v>
      </c>
      <c r="B19" s="1525"/>
      <c r="C19" s="1525"/>
      <c r="D19" s="1535"/>
      <c r="E19" s="1535"/>
      <c r="F19" s="1536" t="s">
        <v>559</v>
      </c>
      <c r="G19" s="1536"/>
      <c r="H19" s="1536"/>
      <c r="I19" s="1536"/>
      <c r="J19" s="1536"/>
      <c r="K19" s="1536"/>
      <c r="L19" s="1536"/>
      <c r="M19" s="1536" t="s">
        <v>429</v>
      </c>
      <c r="N19" s="1537"/>
      <c r="O19" s="1537"/>
      <c r="P19" s="1537"/>
      <c r="Q19" s="1537"/>
      <c r="R19" s="1537"/>
      <c r="S19" s="1537"/>
      <c r="T19" s="1537"/>
      <c r="U19" s="1538"/>
    </row>
    <row r="20" spans="1:21" ht="20.25" customHeight="1" x14ac:dyDescent="0.15">
      <c r="A20" s="1526"/>
      <c r="B20" s="1525"/>
      <c r="C20" s="1525"/>
      <c r="D20" s="1535"/>
      <c r="E20" s="1535"/>
      <c r="F20" s="1536"/>
      <c r="G20" s="1536"/>
      <c r="H20" s="1536"/>
      <c r="I20" s="1536"/>
      <c r="J20" s="1536"/>
      <c r="K20" s="1536"/>
      <c r="L20" s="1536"/>
      <c r="M20" s="1537"/>
      <c r="N20" s="1537"/>
      <c r="O20" s="1537"/>
      <c r="P20" s="1537"/>
      <c r="Q20" s="1537"/>
      <c r="R20" s="1537"/>
      <c r="S20" s="1537"/>
      <c r="T20" s="1537"/>
      <c r="U20" s="1538"/>
    </row>
    <row r="21" spans="1:21" ht="22.5" customHeight="1" x14ac:dyDescent="0.15">
      <c r="A21" s="1526"/>
      <c r="B21" s="1525"/>
      <c r="C21" s="1525"/>
      <c r="D21" s="1535"/>
      <c r="E21" s="1535"/>
      <c r="F21" s="1536" t="s">
        <v>600</v>
      </c>
      <c r="G21" s="1536"/>
      <c r="H21" s="1536"/>
      <c r="I21" s="1536"/>
      <c r="J21" s="1536"/>
      <c r="K21" s="1536"/>
      <c r="L21" s="1536"/>
      <c r="M21" s="1536" t="s">
        <v>430</v>
      </c>
      <c r="N21" s="1537"/>
      <c r="O21" s="1537"/>
      <c r="P21" s="1537"/>
      <c r="Q21" s="1537"/>
      <c r="R21" s="1537"/>
      <c r="S21" s="1537"/>
      <c r="T21" s="1537"/>
      <c r="U21" s="1538"/>
    </row>
    <row r="22" spans="1:21" ht="22.5" customHeight="1" x14ac:dyDescent="0.15">
      <c r="A22" s="1526"/>
      <c r="B22" s="1525"/>
      <c r="C22" s="1525"/>
      <c r="D22" s="1535"/>
      <c r="E22" s="1535"/>
      <c r="F22" s="1536"/>
      <c r="G22" s="1536"/>
      <c r="H22" s="1536"/>
      <c r="I22" s="1536"/>
      <c r="J22" s="1536"/>
      <c r="K22" s="1536"/>
      <c r="L22" s="1536"/>
      <c r="M22" s="1537"/>
      <c r="N22" s="1537"/>
      <c r="O22" s="1537"/>
      <c r="P22" s="1537"/>
      <c r="Q22" s="1537"/>
      <c r="R22" s="1537"/>
      <c r="S22" s="1537"/>
      <c r="T22" s="1537"/>
      <c r="U22" s="1538"/>
    </row>
    <row r="23" spans="1:21" ht="18" customHeight="1" x14ac:dyDescent="0.15">
      <c r="A23" s="1526"/>
      <c r="B23" s="1525"/>
      <c r="C23" s="1525"/>
      <c r="D23" s="1535"/>
      <c r="E23" s="1535"/>
      <c r="F23" s="1536" t="s">
        <v>561</v>
      </c>
      <c r="G23" s="1536"/>
      <c r="H23" s="1536"/>
      <c r="I23" s="1536"/>
      <c r="J23" s="1536"/>
      <c r="K23" s="1536"/>
      <c r="L23" s="1536"/>
      <c r="M23" s="1536" t="s">
        <v>431</v>
      </c>
      <c r="N23" s="1537"/>
      <c r="O23" s="1537"/>
      <c r="P23" s="1537"/>
      <c r="Q23" s="1537"/>
      <c r="R23" s="1537"/>
      <c r="S23" s="1537"/>
      <c r="T23" s="1537"/>
      <c r="U23" s="1538"/>
    </row>
    <row r="24" spans="1:21" ht="18" customHeight="1" x14ac:dyDescent="0.15">
      <c r="A24" s="1526"/>
      <c r="B24" s="1525"/>
      <c r="C24" s="1525"/>
      <c r="D24" s="1535"/>
      <c r="E24" s="1535"/>
      <c r="F24" s="1536"/>
      <c r="G24" s="1536"/>
      <c r="H24" s="1536"/>
      <c r="I24" s="1536"/>
      <c r="J24" s="1536"/>
      <c r="K24" s="1536"/>
      <c r="L24" s="1536"/>
      <c r="M24" s="1537"/>
      <c r="N24" s="1537"/>
      <c r="O24" s="1537"/>
      <c r="P24" s="1537"/>
      <c r="Q24" s="1537"/>
      <c r="R24" s="1537"/>
      <c r="S24" s="1537"/>
      <c r="T24" s="1537"/>
      <c r="U24" s="1538"/>
    </row>
    <row r="25" spans="1:21" ht="18" customHeight="1" x14ac:dyDescent="0.15">
      <c r="A25" s="1526"/>
      <c r="B25" s="1525"/>
      <c r="C25" s="1525"/>
      <c r="D25" s="1535"/>
      <c r="E25" s="1535"/>
      <c r="F25" s="1536" t="s">
        <v>562</v>
      </c>
      <c r="G25" s="1536"/>
      <c r="H25" s="1536"/>
      <c r="I25" s="1536"/>
      <c r="J25" s="1536"/>
      <c r="K25" s="1536"/>
      <c r="L25" s="1536"/>
      <c r="M25" s="1536" t="s">
        <v>432</v>
      </c>
      <c r="N25" s="1537"/>
      <c r="O25" s="1537"/>
      <c r="P25" s="1537"/>
      <c r="Q25" s="1537"/>
      <c r="R25" s="1537"/>
      <c r="S25" s="1537"/>
      <c r="T25" s="1537"/>
      <c r="U25" s="1538"/>
    </row>
    <row r="26" spans="1:21" ht="18" customHeight="1" x14ac:dyDescent="0.15">
      <c r="A26" s="1526"/>
      <c r="B26" s="1525"/>
      <c r="C26" s="1525"/>
      <c r="D26" s="1535"/>
      <c r="E26" s="1535"/>
      <c r="F26" s="1536"/>
      <c r="G26" s="1536"/>
      <c r="H26" s="1536"/>
      <c r="I26" s="1536"/>
      <c r="J26" s="1536"/>
      <c r="K26" s="1536"/>
      <c r="L26" s="1536"/>
      <c r="M26" s="1537"/>
      <c r="N26" s="1537"/>
      <c r="O26" s="1537"/>
      <c r="P26" s="1537"/>
      <c r="Q26" s="1537"/>
      <c r="R26" s="1537"/>
      <c r="S26" s="1537"/>
      <c r="T26" s="1537"/>
      <c r="U26" s="1538"/>
    </row>
    <row r="27" spans="1:21" ht="16.149999999999999" customHeight="1" x14ac:dyDescent="0.15">
      <c r="A27" s="1524" t="s">
        <v>576</v>
      </c>
      <c r="B27" s="1525"/>
      <c r="C27" s="1525"/>
      <c r="D27" s="1525" t="s">
        <v>433</v>
      </c>
      <c r="E27" s="1525"/>
      <c r="F27" s="1525"/>
      <c r="G27" s="1525" t="s">
        <v>434</v>
      </c>
      <c r="H27" s="1525"/>
      <c r="I27" s="1525"/>
      <c r="J27" s="1525"/>
      <c r="K27" s="1525"/>
      <c r="L27" s="1525"/>
      <c r="M27" s="1525"/>
      <c r="N27" s="1525"/>
      <c r="O27" s="1525"/>
      <c r="P27" s="1525"/>
      <c r="Q27" s="1525"/>
      <c r="R27" s="1525"/>
      <c r="S27" s="1525"/>
      <c r="T27" s="1525"/>
      <c r="U27" s="1528"/>
    </row>
    <row r="28" spans="1:21" ht="16.149999999999999" customHeight="1" x14ac:dyDescent="0.15">
      <c r="A28" s="1526"/>
      <c r="B28" s="1525"/>
      <c r="C28" s="1525"/>
      <c r="D28" s="429"/>
      <c r="E28" s="430" t="s">
        <v>403</v>
      </c>
      <c r="F28" s="431"/>
      <c r="G28" s="1543" t="s">
        <v>435</v>
      </c>
      <c r="H28" s="1544"/>
      <c r="I28" s="1544"/>
      <c r="J28" s="1544"/>
      <c r="K28" s="1544"/>
      <c r="L28" s="1544"/>
      <c r="M28" s="1544"/>
      <c r="N28" s="1544"/>
      <c r="O28" s="1544"/>
      <c r="P28" s="1544"/>
      <c r="Q28" s="1544"/>
      <c r="R28" s="1544"/>
      <c r="S28" s="1544"/>
      <c r="T28" s="1544"/>
      <c r="U28" s="1545"/>
    </row>
    <row r="29" spans="1:21" ht="16.149999999999999" customHeight="1" x14ac:dyDescent="0.15">
      <c r="A29" s="1526"/>
      <c r="B29" s="1525"/>
      <c r="C29" s="1525"/>
      <c r="D29" s="432"/>
      <c r="E29" s="433" t="s">
        <v>403</v>
      </c>
      <c r="F29" s="434"/>
      <c r="G29" s="185" t="s">
        <v>436</v>
      </c>
      <c r="H29" s="186"/>
      <c r="I29" s="186"/>
      <c r="J29" s="477" t="s">
        <v>295</v>
      </c>
      <c r="K29" s="477" t="s">
        <v>437</v>
      </c>
      <c r="L29" s="477" t="s">
        <v>297</v>
      </c>
      <c r="M29" s="1506" t="s">
        <v>438</v>
      </c>
      <c r="N29" s="1506"/>
      <c r="O29" s="1506"/>
      <c r="P29" s="1506"/>
      <c r="Q29" s="1506"/>
      <c r="R29" s="1506"/>
      <c r="S29" s="1506"/>
      <c r="T29" s="1506"/>
      <c r="U29" s="1507"/>
    </row>
    <row r="30" spans="1:21" ht="16.149999999999999" customHeight="1" x14ac:dyDescent="0.15">
      <c r="A30" s="1526"/>
      <c r="B30" s="1525"/>
      <c r="C30" s="1525"/>
      <c r="D30" s="432"/>
      <c r="E30" s="433" t="s">
        <v>403</v>
      </c>
      <c r="F30" s="434"/>
      <c r="G30" s="185" t="s">
        <v>439</v>
      </c>
      <c r="H30" s="186"/>
      <c r="I30" s="186"/>
      <c r="J30" s="477" t="s">
        <v>295</v>
      </c>
      <c r="K30" s="475"/>
      <c r="L30" s="477" t="s">
        <v>297</v>
      </c>
      <c r="M30" s="1529"/>
      <c r="N30" s="1529"/>
      <c r="O30" s="1529"/>
      <c r="P30" s="1529"/>
      <c r="Q30" s="1529"/>
      <c r="R30" s="1529"/>
      <c r="S30" s="1529"/>
      <c r="T30" s="1529"/>
      <c r="U30" s="1530"/>
    </row>
    <row r="31" spans="1:21" ht="16.149999999999999" customHeight="1" x14ac:dyDescent="0.15">
      <c r="A31" s="1526"/>
      <c r="B31" s="1525"/>
      <c r="C31" s="1525"/>
      <c r="D31" s="432"/>
      <c r="E31" s="433" t="s">
        <v>403</v>
      </c>
      <c r="F31" s="434"/>
      <c r="G31" s="185" t="s">
        <v>439</v>
      </c>
      <c r="H31" s="186"/>
      <c r="I31" s="186"/>
      <c r="J31" s="477" t="s">
        <v>295</v>
      </c>
      <c r="K31" s="433"/>
      <c r="L31" s="477" t="s">
        <v>297</v>
      </c>
      <c r="M31" s="1529"/>
      <c r="N31" s="1529"/>
      <c r="O31" s="1529"/>
      <c r="P31" s="1529"/>
      <c r="Q31" s="1529"/>
      <c r="R31" s="1529"/>
      <c r="S31" s="1529"/>
      <c r="T31" s="1529"/>
      <c r="U31" s="1530"/>
    </row>
    <row r="32" spans="1:21" ht="16.149999999999999" customHeight="1" x14ac:dyDescent="0.15">
      <c r="A32" s="1526"/>
      <c r="B32" s="1525"/>
      <c r="C32" s="1525"/>
      <c r="D32" s="432"/>
      <c r="E32" s="433" t="s">
        <v>403</v>
      </c>
      <c r="F32" s="434"/>
      <c r="G32" s="185" t="s">
        <v>440</v>
      </c>
      <c r="H32" s="186"/>
      <c r="I32" s="186"/>
      <c r="J32" s="186"/>
      <c r="K32" s="427"/>
      <c r="L32" s="1527"/>
      <c r="M32" s="1527"/>
      <c r="N32" s="1527"/>
      <c r="O32" s="1527"/>
      <c r="P32" s="1527"/>
      <c r="Q32" s="1527"/>
      <c r="R32" s="1527"/>
      <c r="S32" s="1527"/>
      <c r="T32" s="1527"/>
      <c r="U32" s="187" t="s">
        <v>292</v>
      </c>
    </row>
    <row r="33" spans="1:21" ht="16.149999999999999" customHeight="1" x14ac:dyDescent="0.15">
      <c r="A33" s="1526"/>
      <c r="B33" s="1525"/>
      <c r="C33" s="1525"/>
      <c r="D33" s="432"/>
      <c r="E33" s="433" t="s">
        <v>403</v>
      </c>
      <c r="F33" s="434"/>
      <c r="G33" s="185" t="s">
        <v>439</v>
      </c>
      <c r="H33" s="186"/>
      <c r="I33" s="186"/>
      <c r="J33" s="477" t="s">
        <v>295</v>
      </c>
      <c r="K33" s="475"/>
      <c r="L33" s="477" t="s">
        <v>297</v>
      </c>
      <c r="M33" s="1529"/>
      <c r="N33" s="1529"/>
      <c r="O33" s="1529"/>
      <c r="P33" s="1529"/>
      <c r="Q33" s="1529"/>
      <c r="R33" s="1529"/>
      <c r="S33" s="1529"/>
      <c r="T33" s="1529"/>
      <c r="U33" s="1530"/>
    </row>
    <row r="34" spans="1:21" ht="16.149999999999999" customHeight="1" x14ac:dyDescent="0.15">
      <c r="A34" s="1526"/>
      <c r="B34" s="1525"/>
      <c r="C34" s="1525"/>
      <c r="D34" s="432"/>
      <c r="E34" s="433" t="s">
        <v>403</v>
      </c>
      <c r="F34" s="434"/>
      <c r="G34" s="185" t="s">
        <v>439</v>
      </c>
      <c r="H34" s="186"/>
      <c r="I34" s="186"/>
      <c r="J34" s="477" t="s">
        <v>295</v>
      </c>
      <c r="K34" s="433"/>
      <c r="L34" s="477" t="s">
        <v>297</v>
      </c>
      <c r="M34" s="1529"/>
      <c r="N34" s="1529"/>
      <c r="O34" s="1529"/>
      <c r="P34" s="1529"/>
      <c r="Q34" s="1529"/>
      <c r="R34" s="1529"/>
      <c r="S34" s="1529"/>
      <c r="T34" s="1529"/>
      <c r="U34" s="1530"/>
    </row>
    <row r="35" spans="1:21" ht="16.149999999999999" customHeight="1" x14ac:dyDescent="0.15">
      <c r="A35" s="1526"/>
      <c r="B35" s="1525"/>
      <c r="C35" s="1525"/>
      <c r="D35" s="432"/>
      <c r="E35" s="433" t="s">
        <v>403</v>
      </c>
      <c r="F35" s="434"/>
      <c r="G35" s="185" t="s">
        <v>436</v>
      </c>
      <c r="H35" s="186"/>
      <c r="I35" s="186"/>
      <c r="J35" s="477" t="s">
        <v>295</v>
      </c>
      <c r="K35" s="477" t="s">
        <v>437</v>
      </c>
      <c r="L35" s="477" t="s">
        <v>297</v>
      </c>
      <c r="M35" s="1506" t="s">
        <v>441</v>
      </c>
      <c r="N35" s="1506"/>
      <c r="O35" s="1506"/>
      <c r="P35" s="1506"/>
      <c r="Q35" s="1506"/>
      <c r="R35" s="1506"/>
      <c r="S35" s="1506"/>
      <c r="T35" s="1506"/>
      <c r="U35" s="1507"/>
    </row>
    <row r="36" spans="1:21" ht="16.149999999999999" customHeight="1" x14ac:dyDescent="0.15">
      <c r="A36" s="1526"/>
      <c r="B36" s="1525"/>
      <c r="C36" s="1525"/>
      <c r="D36" s="435"/>
      <c r="E36" s="436" t="s">
        <v>403</v>
      </c>
      <c r="F36" s="437"/>
      <c r="G36" s="1508" t="s">
        <v>442</v>
      </c>
      <c r="H36" s="1509"/>
      <c r="I36" s="1509"/>
      <c r="J36" s="1509"/>
      <c r="K36" s="1509"/>
      <c r="L36" s="1509"/>
      <c r="M36" s="1509"/>
      <c r="N36" s="1509"/>
      <c r="O36" s="1509"/>
      <c r="P36" s="1509"/>
      <c r="Q36" s="1509"/>
      <c r="R36" s="1509"/>
      <c r="S36" s="1509"/>
      <c r="T36" s="1509"/>
      <c r="U36" s="1510"/>
    </row>
    <row r="37" spans="1:21" ht="16.149999999999999" customHeight="1" x14ac:dyDescent="0.15">
      <c r="A37" s="1511" t="s">
        <v>443</v>
      </c>
      <c r="B37" s="1512"/>
      <c r="C37" s="1513"/>
      <c r="D37" s="404"/>
      <c r="E37" s="405" t="s">
        <v>444</v>
      </c>
      <c r="F37" s="405"/>
      <c r="G37" s="405"/>
      <c r="H37" s="405"/>
      <c r="I37" s="405" t="s">
        <v>445</v>
      </c>
      <c r="J37" s="405"/>
      <c r="K37" s="406" t="s">
        <v>291</v>
      </c>
      <c r="L37" s="438"/>
      <c r="M37" s="406" t="s">
        <v>292</v>
      </c>
      <c r="N37" s="407" t="s">
        <v>446</v>
      </c>
      <c r="O37" s="405"/>
      <c r="P37" s="405"/>
      <c r="Q37" s="405" t="s">
        <v>447</v>
      </c>
      <c r="R37" s="405"/>
      <c r="S37" s="405"/>
      <c r="T37" s="405"/>
      <c r="U37" s="408"/>
    </row>
    <row r="38" spans="1:21" ht="16.149999999999999" customHeight="1" x14ac:dyDescent="0.15">
      <c r="A38" s="1514"/>
      <c r="B38" s="1515"/>
      <c r="C38" s="1516"/>
      <c r="D38" s="409"/>
      <c r="E38" s="410" t="s">
        <v>448</v>
      </c>
      <c r="F38" s="410"/>
      <c r="G38" s="410"/>
      <c r="H38" s="410"/>
      <c r="I38" s="410"/>
      <c r="J38" s="410"/>
      <c r="K38" s="410"/>
      <c r="L38" s="410"/>
      <c r="M38" s="410"/>
      <c r="N38" s="410"/>
      <c r="O38" s="410"/>
      <c r="P38" s="410"/>
      <c r="Q38" s="410"/>
      <c r="R38" s="410"/>
      <c r="S38" s="410"/>
      <c r="T38" s="410"/>
      <c r="U38" s="411"/>
    </row>
    <row r="39" spans="1:21" ht="21" customHeight="1" x14ac:dyDescent="0.15">
      <c r="A39" s="1517" t="s">
        <v>506</v>
      </c>
      <c r="B39" s="1512"/>
      <c r="C39" s="1512"/>
      <c r="D39" s="1518" t="s">
        <v>574</v>
      </c>
      <c r="E39" s="1520"/>
      <c r="F39" s="1520"/>
      <c r="G39" s="1520"/>
      <c r="H39" s="1520"/>
      <c r="I39" s="1520"/>
      <c r="J39" s="1521"/>
      <c r="K39" s="1518" t="s">
        <v>449</v>
      </c>
      <c r="L39" s="1531"/>
      <c r="M39" s="1520"/>
      <c r="N39" s="1520"/>
      <c r="O39" s="1520"/>
      <c r="P39" s="1520"/>
      <c r="Q39" s="1520"/>
      <c r="R39" s="1520"/>
      <c r="S39" s="1520"/>
      <c r="T39" s="1520"/>
      <c r="U39" s="1532"/>
    </row>
    <row r="40" spans="1:21" ht="21" customHeight="1" thickBot="1" x14ac:dyDescent="0.2">
      <c r="A40" s="1495"/>
      <c r="B40" s="1496"/>
      <c r="C40" s="1496"/>
      <c r="D40" s="1519"/>
      <c r="E40" s="1522"/>
      <c r="F40" s="1522"/>
      <c r="G40" s="1522"/>
      <c r="H40" s="1522"/>
      <c r="I40" s="1522"/>
      <c r="J40" s="1523"/>
      <c r="K40" s="1519"/>
      <c r="L40" s="1533"/>
      <c r="M40" s="1522"/>
      <c r="N40" s="1522"/>
      <c r="O40" s="1522"/>
      <c r="P40" s="1522"/>
      <c r="Q40" s="1522"/>
      <c r="R40" s="1522"/>
      <c r="S40" s="1522"/>
      <c r="T40" s="1522"/>
      <c r="U40" s="1534"/>
    </row>
    <row r="41" spans="1:21" s="182" customFormat="1" ht="10.9" customHeight="1" thickBot="1" x14ac:dyDescent="0.2">
      <c r="A41" s="403"/>
      <c r="B41" s="403"/>
      <c r="C41" s="403"/>
      <c r="D41" s="412"/>
      <c r="E41" s="403"/>
      <c r="F41" s="403"/>
      <c r="G41" s="403"/>
      <c r="H41" s="403"/>
      <c r="I41" s="403"/>
      <c r="J41" s="403"/>
      <c r="K41" s="413"/>
      <c r="L41" s="403"/>
      <c r="M41" s="403"/>
      <c r="N41" s="403"/>
      <c r="O41" s="403"/>
      <c r="P41" s="403"/>
      <c r="Q41" s="403"/>
      <c r="R41" s="403"/>
      <c r="S41" s="403"/>
      <c r="T41" s="403"/>
      <c r="U41" s="403"/>
    </row>
    <row r="42" spans="1:21" ht="16.149999999999999" customHeight="1" x14ac:dyDescent="0.15">
      <c r="A42" s="1489" t="s">
        <v>450</v>
      </c>
      <c r="B42" s="1490"/>
      <c r="C42" s="1491"/>
      <c r="D42" s="1498" t="s">
        <v>451</v>
      </c>
      <c r="E42" s="1498"/>
      <c r="F42" s="1498"/>
      <c r="G42" s="1498"/>
      <c r="H42" s="1498"/>
      <c r="I42" s="1498"/>
      <c r="J42" s="1498"/>
      <c r="K42" s="1498"/>
      <c r="L42" s="1498"/>
      <c r="M42" s="1498"/>
      <c r="N42" s="1498"/>
      <c r="O42" s="1498"/>
      <c r="P42" s="1498"/>
      <c r="Q42" s="1498"/>
      <c r="R42" s="1498"/>
      <c r="S42" s="1498"/>
      <c r="T42" s="1498"/>
      <c r="U42" s="1499"/>
    </row>
    <row r="43" spans="1:21" ht="16.149999999999999" customHeight="1" x14ac:dyDescent="0.15">
      <c r="A43" s="1492"/>
      <c r="B43" s="1493"/>
      <c r="C43" s="1494"/>
      <c r="D43" s="1500"/>
      <c r="E43" s="1500"/>
      <c r="F43" s="1500"/>
      <c r="G43" s="1500"/>
      <c r="H43" s="1500"/>
      <c r="I43" s="1500"/>
      <c r="J43" s="1500"/>
      <c r="K43" s="1500"/>
      <c r="L43" s="1500"/>
      <c r="M43" s="1500"/>
      <c r="N43" s="1500"/>
      <c r="O43" s="1500"/>
      <c r="P43" s="1500"/>
      <c r="Q43" s="1500"/>
      <c r="R43" s="1500"/>
      <c r="S43" s="1500"/>
      <c r="T43" s="1500"/>
      <c r="U43" s="1501"/>
    </row>
    <row r="44" spans="1:21" ht="18.75" customHeight="1" x14ac:dyDescent="0.15">
      <c r="A44" s="1492"/>
      <c r="B44" s="1493"/>
      <c r="C44" s="1494"/>
      <c r="D44" s="1502" t="s">
        <v>507</v>
      </c>
      <c r="E44" s="1502"/>
      <c r="F44" s="1502"/>
      <c r="G44" s="1502"/>
      <c r="H44" s="1502"/>
      <c r="I44" s="1502"/>
      <c r="J44" s="1502"/>
      <c r="K44" s="1502"/>
      <c r="L44" s="1502"/>
      <c r="M44" s="1502"/>
      <c r="N44" s="1502"/>
      <c r="O44" s="1502"/>
      <c r="P44" s="1502"/>
      <c r="Q44" s="1502"/>
      <c r="R44" s="1502"/>
      <c r="S44" s="1502"/>
      <c r="T44" s="1502"/>
      <c r="U44" s="1503"/>
    </row>
    <row r="45" spans="1:21" ht="18.75" customHeight="1" thickBot="1" x14ac:dyDescent="0.2">
      <c r="A45" s="1495"/>
      <c r="B45" s="1496"/>
      <c r="C45" s="1497"/>
      <c r="D45" s="1504"/>
      <c r="E45" s="1504"/>
      <c r="F45" s="1504"/>
      <c r="G45" s="1504"/>
      <c r="H45" s="1504"/>
      <c r="I45" s="1504"/>
      <c r="J45" s="1504"/>
      <c r="K45" s="1504"/>
      <c r="L45" s="1504"/>
      <c r="M45" s="1504"/>
      <c r="N45" s="1504"/>
      <c r="O45" s="1504"/>
      <c r="P45" s="1504"/>
      <c r="Q45" s="1504"/>
      <c r="R45" s="1504"/>
      <c r="S45" s="1504"/>
      <c r="T45" s="1504"/>
      <c r="U45" s="1505"/>
    </row>
  </sheetData>
  <sheetProtection sheet="1" objects="1" scenarios="1"/>
  <mergeCells count="93">
    <mergeCell ref="N15:Q15"/>
    <mergeCell ref="S15:U15"/>
    <mergeCell ref="R17:R18"/>
    <mergeCell ref="S17:T18"/>
    <mergeCell ref="U17:U18"/>
    <mergeCell ref="N12:Q12"/>
    <mergeCell ref="S12:U12"/>
    <mergeCell ref="N13:Q13"/>
    <mergeCell ref="S13:U13"/>
    <mergeCell ref="N14:Q14"/>
    <mergeCell ref="S14:U14"/>
    <mergeCell ref="A11:C15"/>
    <mergeCell ref="A10:U10"/>
    <mergeCell ref="E11:H11"/>
    <mergeCell ref="E12:H12"/>
    <mergeCell ref="E13:H13"/>
    <mergeCell ref="E14:H14"/>
    <mergeCell ref="E15:H15"/>
    <mergeCell ref="I11:I15"/>
    <mergeCell ref="J11:L11"/>
    <mergeCell ref="J12:L12"/>
    <mergeCell ref="J13:L13"/>
    <mergeCell ref="J14:L14"/>
    <mergeCell ref="J15:L15"/>
    <mergeCell ref="N11:Q11"/>
    <mergeCell ref="R11:R15"/>
    <mergeCell ref="S11:U11"/>
    <mergeCell ref="A1:G2"/>
    <mergeCell ref="N2:U2"/>
    <mergeCell ref="A4:C4"/>
    <mergeCell ref="D4:E4"/>
    <mergeCell ref="F4:G4"/>
    <mergeCell ref="I4:J4"/>
    <mergeCell ref="L4:M4"/>
    <mergeCell ref="R4:U4"/>
    <mergeCell ref="A5:C5"/>
    <mergeCell ref="D5:U5"/>
    <mergeCell ref="A6:C6"/>
    <mergeCell ref="D6:U6"/>
    <mergeCell ref="A8:C9"/>
    <mergeCell ref="D8:D9"/>
    <mergeCell ref="E8:E9"/>
    <mergeCell ref="F8:F9"/>
    <mergeCell ref="G8:G9"/>
    <mergeCell ref="H8:H9"/>
    <mergeCell ref="I8:I9"/>
    <mergeCell ref="J8:J9"/>
    <mergeCell ref="K8:K9"/>
    <mergeCell ref="L8:M9"/>
    <mergeCell ref="N8:U9"/>
    <mergeCell ref="A17:C18"/>
    <mergeCell ref="D17:G17"/>
    <mergeCell ref="H17:I17"/>
    <mergeCell ref="K17:N17"/>
    <mergeCell ref="O17:P17"/>
    <mergeCell ref="K18:N18"/>
    <mergeCell ref="O18:P18"/>
    <mergeCell ref="M34:U34"/>
    <mergeCell ref="F21:L22"/>
    <mergeCell ref="M21:U22"/>
    <mergeCell ref="F23:L24"/>
    <mergeCell ref="M23:U24"/>
    <mergeCell ref="F25:L26"/>
    <mergeCell ref="M25:U26"/>
    <mergeCell ref="M29:U29"/>
    <mergeCell ref="M30:U30"/>
    <mergeCell ref="M31:U31"/>
    <mergeCell ref="F19:L20"/>
    <mergeCell ref="M19:U20"/>
    <mergeCell ref="D18:G18"/>
    <mergeCell ref="H18:I18"/>
    <mergeCell ref="G28:U28"/>
    <mergeCell ref="A19:C26"/>
    <mergeCell ref="D21:E22"/>
    <mergeCell ref="D23:E24"/>
    <mergeCell ref="D25:E26"/>
    <mergeCell ref="D19:E20"/>
    <mergeCell ref="A42:C45"/>
    <mergeCell ref="D42:U43"/>
    <mergeCell ref="D44:U45"/>
    <mergeCell ref="M35:U35"/>
    <mergeCell ref="G36:U36"/>
    <mergeCell ref="A37:C38"/>
    <mergeCell ref="A39:C40"/>
    <mergeCell ref="D39:D40"/>
    <mergeCell ref="E39:J40"/>
    <mergeCell ref="K39:K40"/>
    <mergeCell ref="A27:C36"/>
    <mergeCell ref="D27:F27"/>
    <mergeCell ref="L32:T32"/>
    <mergeCell ref="G27:U27"/>
    <mergeCell ref="M33:U33"/>
    <mergeCell ref="L39:U40"/>
  </mergeCells>
  <phoneticPr fontId="1"/>
  <conditionalFormatting sqref="F4:G4 I4:J4 L4:M4 E8:E9 G8:G9 J8:J9 N8:U9 O17:P18 H17:I18 D19:E26 F28:F36 K30:K31 K33:K34 E39:J40 L32 D28:D38 P37 K37:N37 H37 L39">
    <cfRule type="containsBlanks" dxfId="11" priority="6">
      <formula>LEN(TRIM(D4))=0</formula>
    </cfRule>
  </conditionalFormatting>
  <conditionalFormatting sqref="D5:U5">
    <cfRule type="containsBlanks" dxfId="10" priority="7">
      <formula>LEN(TRIM(D5))=0</formula>
    </cfRule>
  </conditionalFormatting>
  <conditionalFormatting sqref="D6:U6">
    <cfRule type="containsBlanks" dxfId="9" priority="4">
      <formula>LEN(TRIM(D6))=0</formula>
    </cfRule>
  </conditionalFormatting>
  <conditionalFormatting sqref="P4">
    <cfRule type="containsBlanks" dxfId="8" priority="3">
      <formula>LEN(TRIM(P4))=0</formula>
    </cfRule>
  </conditionalFormatting>
  <conditionalFormatting sqref="E11:E15">
    <cfRule type="containsBlanks" dxfId="7" priority="2">
      <formula>LEN(TRIM(E11))=0</formula>
    </cfRule>
  </conditionalFormatting>
  <conditionalFormatting sqref="N11:N15">
    <cfRule type="containsBlanks" dxfId="6" priority="1">
      <formula>LEN(TRIM(N11))=0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171450</xdr:colOff>
                    <xdr:row>18</xdr:row>
                    <xdr:rowOff>85725</xdr:rowOff>
                  </from>
                  <to>
                    <xdr:col>4</xdr:col>
                    <xdr:colOff>152400</xdr:colOff>
                    <xdr:row>19</xdr:row>
                    <xdr:rowOff>76200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171450</xdr:colOff>
                    <xdr:row>20</xdr:row>
                    <xdr:rowOff>85725</xdr:rowOff>
                  </from>
                  <to>
                    <xdr:col>4</xdr:col>
                    <xdr:colOff>152400</xdr:colOff>
                    <xdr:row>21</xdr:row>
                    <xdr:rowOff>47625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171450</xdr:colOff>
                    <xdr:row>22</xdr:row>
                    <xdr:rowOff>85725</xdr:rowOff>
                  </from>
                  <to>
                    <xdr:col>4</xdr:col>
                    <xdr:colOff>152400</xdr:colOff>
                    <xdr:row>23</xdr:row>
                    <xdr:rowOff>104775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3</xdr:col>
                    <xdr:colOff>171450</xdr:colOff>
                    <xdr:row>24</xdr:row>
                    <xdr:rowOff>85725</xdr:rowOff>
                  </from>
                  <to>
                    <xdr:col>4</xdr:col>
                    <xdr:colOff>152400</xdr:colOff>
                    <xdr:row>25</xdr:row>
                    <xdr:rowOff>104775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xdr:col>
                    <xdr:colOff>57150</xdr:colOff>
                    <xdr:row>35</xdr:row>
                    <xdr:rowOff>180975</xdr:rowOff>
                  </from>
                  <to>
                    <xdr:col>4</xdr:col>
                    <xdr:colOff>38100</xdr:colOff>
                    <xdr:row>37</xdr:row>
                    <xdr:rowOff>28575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7</xdr:col>
                    <xdr:colOff>47625</xdr:colOff>
                    <xdr:row>35</xdr:row>
                    <xdr:rowOff>180975</xdr:rowOff>
                  </from>
                  <to>
                    <xdr:col>8</xdr:col>
                    <xdr:colOff>28575</xdr:colOff>
                    <xdr:row>37</xdr:row>
                    <xdr:rowOff>28575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15</xdr:col>
                    <xdr:colOff>57150</xdr:colOff>
                    <xdr:row>35</xdr:row>
                    <xdr:rowOff>180975</xdr:rowOff>
                  </from>
                  <to>
                    <xdr:col>16</xdr:col>
                    <xdr:colOff>38100</xdr:colOff>
                    <xdr:row>37</xdr:row>
                    <xdr:rowOff>28575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3</xdr:col>
                    <xdr:colOff>57150</xdr:colOff>
                    <xdr:row>36</xdr:row>
                    <xdr:rowOff>180975</xdr:rowOff>
                  </from>
                  <to>
                    <xdr:col>4</xdr:col>
                    <xdr:colOff>38100</xdr:colOff>
                    <xdr:row>38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説明シート</vt:lpstr>
      <vt:lpstr>00.変更届</vt:lpstr>
      <vt:lpstr>00.記入例</vt:lpstr>
      <vt:lpstr>01.活動日程表 </vt:lpstr>
      <vt:lpstr>01.記入例</vt:lpstr>
      <vt:lpstr>02.食事教材注文票</vt:lpstr>
      <vt:lpstr>02.記入例 </vt:lpstr>
      <vt:lpstr>04.利用者一覧</vt:lpstr>
      <vt:lpstr>05.登山計画書</vt:lpstr>
      <vt:lpstr>06.記入例</vt:lpstr>
      <vt:lpstr>list</vt:lpstr>
      <vt:lpstr>'00.記入例'!Print_Area</vt:lpstr>
      <vt:lpstr>'00.変更届'!Print_Area</vt:lpstr>
      <vt:lpstr>'01.活動日程表 '!Print_Area</vt:lpstr>
      <vt:lpstr>'01.記入例'!Print_Area</vt:lpstr>
      <vt:lpstr>'02.記入例 '!Print_Area</vt:lpstr>
      <vt:lpstr>'02.食事教材注文票'!Print_Area</vt:lpstr>
      <vt:lpstr>'04.利用者一覧'!Print_Area</vt:lpstr>
      <vt:lpstr>'05.登山計画書'!Print_Area</vt:lpstr>
      <vt:lpstr>'06.記入例'!Print_Area</vt:lpstr>
      <vt:lpstr>説明シート!Print_Area</vt:lpstr>
      <vt:lpstr>月</vt:lpstr>
      <vt:lpstr>都道府県</vt:lpstr>
      <vt:lpstr>日</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s.ikari</dc:creator>
  <cp:lastModifiedBy>木元　謙太郎</cp:lastModifiedBy>
  <cp:lastPrinted>2024-03-16T02:50:00Z</cp:lastPrinted>
  <dcterms:created xsi:type="dcterms:W3CDTF">2009-04-01T00:13:42Z</dcterms:created>
  <dcterms:modified xsi:type="dcterms:W3CDTF">2024-04-08T07:02:24Z</dcterms:modified>
</cp:coreProperties>
</file>